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奖评优\研究生综合测评\2025-2026学年综合测评\综合测评结果汇总表\"/>
    </mc:Choice>
  </mc:AlternateContent>
  <bookViews>
    <workbookView windowWidth="28800" windowHeight="12900"/>
  </bookViews>
  <sheets>
    <sheet name="Sheet1" sheetId="1" r:id="rId1"/>
  </sheets>
  <definedNames>
    <definedName name="_xlnm.Print_Titles" localSheetId="0">Sheet1!$3:$6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<sst xmlns="http://schemas.openxmlformats.org/spreadsheetml/2006/main" count="225" uniqueCount="90">
  <si>
    <t>2025级研究生综合素质测评结果汇总表</t>
  </si>
  <si>
    <t>(2025-2026学年)</t>
  </si>
  <si>
    <t>学院 （公章）：体育与健康科学学院                                                                                    分管领导签字：</t>
  </si>
  <si>
    <t>姓名</t>
  </si>
  <si>
    <t>学号</t>
  </si>
  <si>
    <t>年级</t>
  </si>
  <si>
    <t>专业</t>
  </si>
  <si>
    <t>德育模块</t>
  </si>
  <si>
    <t>智育模块</t>
  </si>
  <si>
    <t>体美劳育模块</t>
  </si>
  <si>
    <t>综合测评成绩</t>
  </si>
  <si>
    <t>测评班排名</t>
  </si>
  <si>
    <t>测评班人数</t>
  </si>
  <si>
    <t>排名百分比</t>
  </si>
  <si>
    <t>学业奖学金等级</t>
  </si>
  <si>
    <t>德育基本分
70分</t>
  </si>
  <si>
    <t>德育奖惩分</t>
  </si>
  <si>
    <t>德育基本分+德育奖惩分</t>
  </si>
  <si>
    <t>（德育基本分+德育奖惩分）的最大值</t>
  </si>
  <si>
    <t>折算后德育分</t>
  </si>
  <si>
    <t>本人平均学分绩点</t>
  </si>
  <si>
    <t>平均学分绩点的最大值</t>
  </si>
  <si>
    <t>折算后课程分</t>
  </si>
  <si>
    <t>科研能力分</t>
  </si>
  <si>
    <t>本人科研能力分</t>
  </si>
  <si>
    <t>科研能力分最大值</t>
  </si>
  <si>
    <t>折算后科研能力分</t>
  </si>
  <si>
    <t>智育分</t>
  </si>
  <si>
    <t>基础素质分  30分</t>
  </si>
  <si>
    <t>能力分</t>
  </si>
  <si>
    <t>基础素质分+能力分</t>
  </si>
  <si>
    <t>（基础素质分+能力分）的最大值</t>
  </si>
  <si>
    <t>折算后体美劳育分</t>
  </si>
  <si>
    <t>科研项目分</t>
  </si>
  <si>
    <t>科研成果分</t>
  </si>
  <si>
    <t>学科竞赛分</t>
  </si>
  <si>
    <t>吕勇翔</t>
  </si>
  <si>
    <t>2025级</t>
  </si>
  <si>
    <t>体育教学</t>
  </si>
  <si>
    <t>一等学业奖学金</t>
  </si>
  <si>
    <t>徐佩瑶</t>
  </si>
  <si>
    <t>侯栋耀</t>
  </si>
  <si>
    <t>运动训练</t>
  </si>
  <si>
    <t>赵怡</t>
  </si>
  <si>
    <t>徐丹</t>
  </si>
  <si>
    <t>马松嵩</t>
  </si>
  <si>
    <t>陆仙岳</t>
  </si>
  <si>
    <t>马景涛</t>
  </si>
  <si>
    <t>陈舒扬</t>
  </si>
  <si>
    <t>王诗琪</t>
  </si>
  <si>
    <t>二等学业奖学金</t>
  </si>
  <si>
    <t>游奥颖</t>
  </si>
  <si>
    <t>丁思炯</t>
  </si>
  <si>
    <t>张嘉豪</t>
  </si>
  <si>
    <t>郑俊凯</t>
  </si>
  <si>
    <t>罗毅宁</t>
  </si>
  <si>
    <t>刘时进</t>
  </si>
  <si>
    <t>谢美艳</t>
  </si>
  <si>
    <t>刘斌</t>
  </si>
  <si>
    <t>苗淑涵</t>
  </si>
  <si>
    <t>三等学业奖学金</t>
  </si>
  <si>
    <t>臧一诺</t>
  </si>
  <si>
    <t>徐紫榄</t>
  </si>
  <si>
    <t>马啸洲</t>
  </si>
  <si>
    <t>邓成宇</t>
  </si>
  <si>
    <t>王娜</t>
  </si>
  <si>
    <t>晏梓豪</t>
  </si>
  <si>
    <t>钟桢</t>
  </si>
  <si>
    <t>易群福</t>
  </si>
  <si>
    <t>袁亚琦</t>
  </si>
  <si>
    <t>张程皓</t>
  </si>
  <si>
    <t>江新萍</t>
  </si>
  <si>
    <t>罗连杰</t>
  </si>
  <si>
    <t>王志辉</t>
  </si>
  <si>
    <t>刘徐焌</t>
  </si>
  <si>
    <t>张凌霄</t>
  </si>
  <si>
    <t>杨文杰</t>
  </si>
  <si>
    <t>毛安琪</t>
  </si>
  <si>
    <t>傅简涵</t>
  </si>
  <si>
    <t>史新文</t>
  </si>
  <si>
    <t>徐嘉欣</t>
  </si>
  <si>
    <t>刘其昇</t>
  </si>
  <si>
    <t>黄光亨</t>
  </si>
  <si>
    <t>甘一翔</t>
  </si>
  <si>
    <t>黄博</t>
  </si>
  <si>
    <t>周硕</t>
  </si>
  <si>
    <t>易俊</t>
  </si>
  <si>
    <t>何昭敬</t>
  </si>
  <si>
    <t>黄鑫</t>
  </si>
  <si>
    <t xml:space="preserve">备注：
1.表中各项分数最大值一般指测评班中研究生对应项目的最大值。
2.本人平均学分绩点由研究生信息管理系统自动计算得出。
3.折算后德育分、课程分、科研分、智育分、体美劳育分指按《浙江师范大学研究生综合素质测评办法（修订）》中相应公式进行折算。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</si>
</sst>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5">
    <font>
      <sz val="12"/>
      <name val="宋体"/>
      <charset val="134"/>
    </font>
    <font>
      <sz val="10"/>
      <name val="仿宋_GB2312"/>
      <charset val="134"/>
    </font>
    <font>
      <b/>
      <u/>
      <sz val="14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0"/>
      <color rgb="FF000000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indexed="62"/>
      <name val="宋体"/>
      <charset val="134"/>
    </font>
    <font>
      <i/>
      <sz val="11"/>
      <color rgb="FF7F7F7F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2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5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7" borderId="15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5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0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99CC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60"/>
  <sheetViews>
    <sheetView tabSelected="1" zoomScaleSheetLayoutView="60" workbookViewId="0">
      <selection activeCell="Y61" sqref="Y61"/>
    </sheetView>
  </sheetViews>
  <sheetFormatPr defaultColWidth="9" defaultRowHeight="12"/>
  <cols>
    <col min="1" max="1" width="8.19166666666667" style="1" customWidth="1"/>
    <col min="2" max="2" width="18.4583333333333" style="2" customWidth="1"/>
    <col min="3" max="3" width="6" style="3" customWidth="1"/>
    <col min="4" max="4" width="7.75" style="3" customWidth="1"/>
    <col min="5" max="5" width="5.875" style="3" customWidth="1"/>
    <col min="6" max="6" width="6.25" style="3" customWidth="1"/>
    <col min="7" max="7" width="8.125" style="3" customWidth="1"/>
    <col min="8" max="8" width="12.125" style="3" customWidth="1"/>
    <col min="9" max="9" width="7" style="3" customWidth="1"/>
    <col min="10" max="10" width="6.625" style="3" customWidth="1"/>
    <col min="11" max="11" width="8.375" style="3" customWidth="1"/>
    <col min="12" max="12" width="6.375" style="3" customWidth="1"/>
    <col min="13" max="13" width="6.5" style="3" customWidth="1"/>
    <col min="14" max="14" width="6" style="3" customWidth="1"/>
    <col min="15" max="15" width="6.875" style="3" customWidth="1"/>
    <col min="16" max="16" width="6.75" style="3" customWidth="1"/>
    <col min="17" max="17" width="8.375" style="4" customWidth="1"/>
    <col min="18" max="18" width="6.375" style="3" customWidth="1"/>
    <col min="19" max="19" width="7.5" style="3" customWidth="1"/>
    <col min="20" max="20" width="6.625" style="3" customWidth="1"/>
    <col min="21" max="21" width="4.875" style="3" customWidth="1"/>
    <col min="22" max="22" width="6.75" style="3" customWidth="1"/>
    <col min="23" max="23" width="11.625" style="3" customWidth="1"/>
    <col min="24" max="24" width="6" style="3" customWidth="1"/>
    <col min="25" max="25" width="7.75" style="3" customWidth="1"/>
    <col min="26" max="27" width="6.125" style="3" customWidth="1"/>
    <col min="28" max="28" width="7.375" style="3" customWidth="1"/>
    <col min="29" max="16384" width="9" style="3"/>
  </cols>
  <sheetData>
    <row r="1" ht="28.5" customHeight="1" spans="1:30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" customHeight="1" spans="1:30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ht="20.25" customHeight="1" spans="1:30">
      <c r="A3" s="12" t="s">
        <v>2</v>
      </c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4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ht="26.25" customHeight="1" spans="1:30">
      <c r="A4" s="15" t="s">
        <v>3</v>
      </c>
      <c r="B4" s="16" t="s">
        <v>4</v>
      </c>
      <c r="C4" s="17" t="s">
        <v>5</v>
      </c>
      <c r="D4" s="17" t="s">
        <v>6</v>
      </c>
      <c r="E4" s="18" t="s">
        <v>7</v>
      </c>
      <c r="F4" s="19"/>
      <c r="G4" s="19"/>
      <c r="H4" s="19"/>
      <c r="I4" s="20"/>
      <c r="J4" s="21" t="s">
        <v>8</v>
      </c>
      <c r="K4" s="21"/>
      <c r="L4" s="21"/>
      <c r="M4" s="21"/>
      <c r="N4" s="21"/>
      <c r="O4" s="21"/>
      <c r="P4" s="21"/>
      <c r="Q4" s="22"/>
      <c r="R4" s="21"/>
      <c r="S4" s="21"/>
      <c r="T4" s="21" t="s">
        <v>9</v>
      </c>
      <c r="U4" s="21"/>
      <c r="V4" s="21"/>
      <c r="W4" s="21"/>
      <c r="X4" s="21"/>
      <c r="Y4" s="17" t="s">
        <v>10</v>
      </c>
      <c r="Z4" s="17" t="s">
        <v>11</v>
      </c>
      <c r="AA4" s="17" t="s">
        <v>12</v>
      </c>
      <c r="AB4" s="17" t="s">
        <v>13</v>
      </c>
      <c r="AC4" s="23" t="s">
        <v>14</v>
      </c>
      <c r="AD4" s="23"/>
    </row>
    <row r="5" ht="26.25" customHeight="1" spans="1:30">
      <c r="A5" s="24"/>
      <c r="B5" s="25"/>
      <c r="C5" s="26"/>
      <c r="D5" s="26"/>
      <c r="E5" s="21" t="s">
        <v>15</v>
      </c>
      <c r="F5" s="21" t="s">
        <v>16</v>
      </c>
      <c r="G5" s="21" t="s">
        <v>17</v>
      </c>
      <c r="H5" s="21" t="s">
        <v>18</v>
      </c>
      <c r="I5" s="27" t="s">
        <v>19</v>
      </c>
      <c r="J5" s="28" t="s">
        <v>20</v>
      </c>
      <c r="K5" s="28" t="s">
        <v>21</v>
      </c>
      <c r="L5" s="28" t="s">
        <v>22</v>
      </c>
      <c r="M5" s="29" t="s">
        <v>23</v>
      </c>
      <c r="N5" s="30"/>
      <c r="O5" s="31"/>
      <c r="P5" s="32" t="s">
        <v>24</v>
      </c>
      <c r="Q5" s="32" t="s">
        <v>25</v>
      </c>
      <c r="R5" s="32" t="s">
        <v>26</v>
      </c>
      <c r="S5" s="33" t="s">
        <v>27</v>
      </c>
      <c r="T5" s="17" t="s">
        <v>28</v>
      </c>
      <c r="U5" s="17" t="s">
        <v>29</v>
      </c>
      <c r="V5" s="17" t="s">
        <v>30</v>
      </c>
      <c r="W5" s="17" t="s">
        <v>31</v>
      </c>
      <c r="X5" s="33" t="s">
        <v>32</v>
      </c>
      <c r="Y5" s="26"/>
      <c r="Z5" s="26"/>
      <c r="AA5" s="26"/>
      <c r="AB5" s="26"/>
      <c r="AC5" s="23"/>
      <c r="AD5" s="23"/>
    </row>
    <row r="6" ht="36" customHeight="1" spans="1:30">
      <c r="A6" s="34"/>
      <c r="B6" s="35"/>
      <c r="C6" s="36"/>
      <c r="D6" s="36"/>
      <c r="E6" s="21"/>
      <c r="F6" s="21"/>
      <c r="G6" s="21"/>
      <c r="H6" s="21"/>
      <c r="I6" s="27"/>
      <c r="J6" s="37"/>
      <c r="K6" s="37"/>
      <c r="L6" s="37"/>
      <c r="M6" s="38" t="s">
        <v>33</v>
      </c>
      <c r="N6" s="38" t="s">
        <v>34</v>
      </c>
      <c r="O6" s="38" t="s">
        <v>35</v>
      </c>
      <c r="P6" s="39"/>
      <c r="Q6" s="39"/>
      <c r="R6" s="39"/>
      <c r="S6" s="40"/>
      <c r="T6" s="36"/>
      <c r="U6" s="36"/>
      <c r="V6" s="36"/>
      <c r="W6" s="36"/>
      <c r="X6" s="40"/>
      <c r="Y6" s="36"/>
      <c r="Z6" s="36"/>
      <c r="AA6" s="36"/>
      <c r="AB6" s="36"/>
      <c r="AC6" s="23"/>
      <c r="AD6" s="23"/>
    </row>
    <row r="7" ht="18" customHeight="1" spans="1:30">
      <c r="A7" s="41" t="s">
        <v>36</v>
      </c>
      <c r="B7" s="42">
        <v>202520700884</v>
      </c>
      <c r="C7" s="21" t="s">
        <v>37</v>
      </c>
      <c r="D7" s="43" t="s">
        <v>38</v>
      </c>
      <c r="E7" s="21">
        <v>70</v>
      </c>
      <c r="F7" s="43">
        <v>18.5</v>
      </c>
      <c r="G7" s="21">
        <v>88.5</v>
      </c>
      <c r="H7" s="21">
        <v>88.5</v>
      </c>
      <c r="I7" s="21">
        <f t="shared" ref="I7:I53" si="0">(G7/H7)*30</f>
        <v>30</v>
      </c>
      <c r="J7" s="21">
        <v>3.67</v>
      </c>
      <c r="K7" s="21">
        <v>3.93</v>
      </c>
      <c r="L7" s="21">
        <f t="shared" ref="L7:L53" si="1">(J7/K7)*45</f>
        <v>42.0229007633588</v>
      </c>
      <c r="M7" s="21">
        <v>5</v>
      </c>
      <c r="N7" s="21">
        <v>2</v>
      </c>
      <c r="O7" s="21">
        <v>0</v>
      </c>
      <c r="P7" s="21">
        <v>7</v>
      </c>
      <c r="Q7" s="22">
        <v>15</v>
      </c>
      <c r="R7" s="21">
        <f t="shared" ref="R7:R53" si="2">P7/Q7*15</f>
        <v>7</v>
      </c>
      <c r="S7" s="21">
        <f t="shared" ref="S7:S53" si="3">L7+R7</f>
        <v>49.0229007633588</v>
      </c>
      <c r="T7" s="21">
        <v>30</v>
      </c>
      <c r="U7" s="21">
        <v>7</v>
      </c>
      <c r="V7" s="21">
        <v>37</v>
      </c>
      <c r="W7" s="21">
        <v>46.5</v>
      </c>
      <c r="X7" s="21">
        <f t="shared" ref="X7:X53" si="4">V7/W7*10</f>
        <v>7.95698924731183</v>
      </c>
      <c r="Y7" s="21">
        <f t="shared" ref="Y7:Y53" si="5">I7+S7+X7</f>
        <v>86.9798900106706</v>
      </c>
      <c r="Z7" s="21">
        <f t="shared" ref="Z7:Z53" si="6">RANK(Y7,Y:Y)</f>
        <v>1</v>
      </c>
      <c r="AA7" s="21">
        <v>47</v>
      </c>
      <c r="AB7" s="44">
        <f t="shared" ref="AB7:AB53" si="7">Z7/AA7</f>
        <v>0.0212765957446809</v>
      </c>
      <c r="AC7" s="23" t="s">
        <v>39</v>
      </c>
      <c r="AD7" s="23"/>
    </row>
    <row r="8" ht="18" customHeight="1" spans="1:30">
      <c r="A8" s="41" t="s">
        <v>40</v>
      </c>
      <c r="B8" s="42">
        <v>202520700894</v>
      </c>
      <c r="C8" s="21" t="s">
        <v>37</v>
      </c>
      <c r="D8" s="43" t="s">
        <v>38</v>
      </c>
      <c r="E8" s="21">
        <v>70</v>
      </c>
      <c r="F8" s="21">
        <v>5</v>
      </c>
      <c r="G8" s="21">
        <v>75</v>
      </c>
      <c r="H8" s="21">
        <v>88.5</v>
      </c>
      <c r="I8" s="21">
        <f t="shared" si="0"/>
        <v>25.4237288135593</v>
      </c>
      <c r="J8" s="21">
        <v>3.38</v>
      </c>
      <c r="K8" s="21">
        <v>3.93</v>
      </c>
      <c r="L8" s="21">
        <f t="shared" si="1"/>
        <v>38.7022900763359</v>
      </c>
      <c r="M8" s="21">
        <v>0</v>
      </c>
      <c r="N8" s="21">
        <v>0</v>
      </c>
      <c r="O8" s="21">
        <v>15</v>
      </c>
      <c r="P8" s="21">
        <v>15</v>
      </c>
      <c r="Q8" s="22">
        <v>15</v>
      </c>
      <c r="R8" s="21">
        <f t="shared" si="2"/>
        <v>15</v>
      </c>
      <c r="S8" s="21">
        <f t="shared" si="3"/>
        <v>53.7022900763359</v>
      </c>
      <c r="T8" s="21">
        <v>30</v>
      </c>
      <c r="U8" s="21">
        <v>5.5</v>
      </c>
      <c r="V8" s="21">
        <v>35.5</v>
      </c>
      <c r="W8" s="21">
        <v>46.5</v>
      </c>
      <c r="X8" s="21">
        <f t="shared" si="4"/>
        <v>7.63440860215054</v>
      </c>
      <c r="Y8" s="21">
        <f t="shared" si="5"/>
        <v>86.7604274920457</v>
      </c>
      <c r="Z8" s="21">
        <f t="shared" si="6"/>
        <v>2</v>
      </c>
      <c r="AA8" s="21">
        <v>47</v>
      </c>
      <c r="AB8" s="44">
        <f t="shared" si="7"/>
        <v>0.0425531914893617</v>
      </c>
      <c r="AC8" s="23" t="s">
        <v>39</v>
      </c>
      <c r="AD8" s="23"/>
    </row>
    <row r="9" ht="18" customHeight="1" spans="1:30">
      <c r="A9" s="41" t="s">
        <v>41</v>
      </c>
      <c r="B9" s="42">
        <v>202520700907</v>
      </c>
      <c r="C9" s="21" t="s">
        <v>37</v>
      </c>
      <c r="D9" s="43" t="s">
        <v>42</v>
      </c>
      <c r="E9" s="21">
        <v>70</v>
      </c>
      <c r="F9" s="21">
        <v>5</v>
      </c>
      <c r="G9" s="21">
        <v>75</v>
      </c>
      <c r="H9" s="21">
        <v>88.5</v>
      </c>
      <c r="I9" s="21">
        <f t="shared" si="0"/>
        <v>25.4237288135593</v>
      </c>
      <c r="J9" s="21">
        <v>3.93</v>
      </c>
      <c r="K9" s="21">
        <v>3.93</v>
      </c>
      <c r="L9" s="21">
        <f t="shared" si="1"/>
        <v>45</v>
      </c>
      <c r="M9" s="21">
        <v>0</v>
      </c>
      <c r="N9" s="21">
        <v>6</v>
      </c>
      <c r="O9" s="21">
        <v>0</v>
      </c>
      <c r="P9" s="21">
        <v>6</v>
      </c>
      <c r="Q9" s="22">
        <v>15</v>
      </c>
      <c r="R9" s="21">
        <f t="shared" si="2"/>
        <v>6</v>
      </c>
      <c r="S9" s="21">
        <f t="shared" si="3"/>
        <v>51</v>
      </c>
      <c r="T9" s="21">
        <v>30</v>
      </c>
      <c r="U9" s="21">
        <v>6</v>
      </c>
      <c r="V9" s="21">
        <v>36</v>
      </c>
      <c r="W9" s="21">
        <v>46.5</v>
      </c>
      <c r="X9" s="21">
        <f t="shared" si="4"/>
        <v>7.74193548387097</v>
      </c>
      <c r="Y9" s="21">
        <f t="shared" si="5"/>
        <v>84.1656642974303</v>
      </c>
      <c r="Z9" s="21">
        <f t="shared" si="6"/>
        <v>3</v>
      </c>
      <c r="AA9" s="21">
        <v>47</v>
      </c>
      <c r="AB9" s="44">
        <f t="shared" si="7"/>
        <v>0.0638297872340425</v>
      </c>
      <c r="AC9" s="23" t="s">
        <v>39</v>
      </c>
      <c r="AD9" s="23"/>
    </row>
    <row r="10" ht="18" customHeight="1" spans="1:30">
      <c r="A10" s="41" t="s">
        <v>43</v>
      </c>
      <c r="B10" s="42">
        <v>202520700909</v>
      </c>
      <c r="C10" s="21" t="s">
        <v>37</v>
      </c>
      <c r="D10" s="43" t="s">
        <v>38</v>
      </c>
      <c r="E10" s="21">
        <v>69</v>
      </c>
      <c r="F10" s="21">
        <v>16.5</v>
      </c>
      <c r="G10" s="21">
        <v>85.5</v>
      </c>
      <c r="H10" s="21">
        <v>88.5</v>
      </c>
      <c r="I10" s="21">
        <f t="shared" si="0"/>
        <v>28.9830508474576</v>
      </c>
      <c r="J10" s="21">
        <v>3.88</v>
      </c>
      <c r="K10" s="21">
        <v>3.93</v>
      </c>
      <c r="L10" s="21">
        <f t="shared" si="1"/>
        <v>44.4274809160305</v>
      </c>
      <c r="M10" s="21">
        <v>0</v>
      </c>
      <c r="N10" s="21">
        <v>0</v>
      </c>
      <c r="O10" s="21">
        <v>0</v>
      </c>
      <c r="P10" s="21">
        <v>0</v>
      </c>
      <c r="Q10" s="22">
        <v>15</v>
      </c>
      <c r="R10" s="21">
        <f t="shared" si="2"/>
        <v>0</v>
      </c>
      <c r="S10" s="21">
        <f t="shared" si="3"/>
        <v>44.4274809160305</v>
      </c>
      <c r="T10" s="21">
        <v>30</v>
      </c>
      <c r="U10" s="21">
        <v>11</v>
      </c>
      <c r="V10" s="21">
        <v>41</v>
      </c>
      <c r="W10" s="21">
        <v>46.5</v>
      </c>
      <c r="X10" s="21">
        <f t="shared" si="4"/>
        <v>8.81720430107527</v>
      </c>
      <c r="Y10" s="21">
        <f t="shared" si="5"/>
        <v>82.2277360645634</v>
      </c>
      <c r="Z10" s="21">
        <f t="shared" si="6"/>
        <v>4</v>
      </c>
      <c r="AA10" s="21">
        <v>47</v>
      </c>
      <c r="AB10" s="44">
        <f t="shared" si="7"/>
        <v>0.0851063829787234</v>
      </c>
      <c r="AC10" s="23" t="s">
        <v>39</v>
      </c>
      <c r="AD10" s="23"/>
    </row>
    <row r="11" ht="18" customHeight="1" spans="1:30">
      <c r="A11" s="41" t="s">
        <v>44</v>
      </c>
      <c r="B11" s="42">
        <v>202520700900</v>
      </c>
      <c r="C11" s="21" t="s">
        <v>37</v>
      </c>
      <c r="D11" s="43" t="s">
        <v>38</v>
      </c>
      <c r="E11" s="21">
        <v>70</v>
      </c>
      <c r="F11" s="21">
        <v>7.5</v>
      </c>
      <c r="G11" s="21">
        <v>77.5</v>
      </c>
      <c r="H11" s="21">
        <v>88.5</v>
      </c>
      <c r="I11" s="21">
        <f t="shared" si="0"/>
        <v>26.271186440678</v>
      </c>
      <c r="J11" s="21">
        <v>3.71</v>
      </c>
      <c r="K11" s="21">
        <v>3.93</v>
      </c>
      <c r="L11" s="21">
        <f t="shared" si="1"/>
        <v>42.4809160305343</v>
      </c>
      <c r="M11" s="21">
        <v>0</v>
      </c>
      <c r="N11" s="21">
        <v>3</v>
      </c>
      <c r="O11" s="21">
        <v>0</v>
      </c>
      <c r="P11" s="21">
        <v>3</v>
      </c>
      <c r="Q11" s="22">
        <v>15</v>
      </c>
      <c r="R11" s="21">
        <f t="shared" si="2"/>
        <v>3</v>
      </c>
      <c r="S11" s="21">
        <f t="shared" si="3"/>
        <v>45.4809160305343</v>
      </c>
      <c r="T11" s="21">
        <v>30</v>
      </c>
      <c r="U11" s="21">
        <v>16.5</v>
      </c>
      <c r="V11" s="21">
        <v>46.5</v>
      </c>
      <c r="W11" s="21">
        <v>46.5</v>
      </c>
      <c r="X11" s="21">
        <f t="shared" si="4"/>
        <v>10</v>
      </c>
      <c r="Y11" s="21">
        <f t="shared" si="5"/>
        <v>81.7521024712123</v>
      </c>
      <c r="Z11" s="21">
        <f t="shared" si="6"/>
        <v>5</v>
      </c>
      <c r="AA11" s="21">
        <v>47</v>
      </c>
      <c r="AB11" s="44">
        <f t="shared" si="7"/>
        <v>0.106382978723404</v>
      </c>
      <c r="AC11" s="23" t="s">
        <v>39</v>
      </c>
      <c r="AD11" s="23"/>
    </row>
    <row r="12" ht="18" customHeight="1" spans="1:30">
      <c r="A12" s="41" t="s">
        <v>45</v>
      </c>
      <c r="B12" s="42">
        <v>202520700893</v>
      </c>
      <c r="C12" s="21" t="s">
        <v>37</v>
      </c>
      <c r="D12" s="43" t="s">
        <v>38</v>
      </c>
      <c r="E12" s="21">
        <v>70</v>
      </c>
      <c r="F12" s="21">
        <v>4</v>
      </c>
      <c r="G12" s="21">
        <v>74</v>
      </c>
      <c r="H12" s="21">
        <v>88.5</v>
      </c>
      <c r="I12" s="21">
        <f t="shared" si="0"/>
        <v>25.0847457627119</v>
      </c>
      <c r="J12" s="21">
        <v>3.83</v>
      </c>
      <c r="K12" s="21">
        <v>3.93</v>
      </c>
      <c r="L12" s="21">
        <f t="shared" si="1"/>
        <v>43.8549618320611</v>
      </c>
      <c r="M12" s="21">
        <v>0</v>
      </c>
      <c r="N12" s="21">
        <v>3</v>
      </c>
      <c r="O12" s="21">
        <v>0</v>
      </c>
      <c r="P12" s="21">
        <v>3</v>
      </c>
      <c r="Q12" s="22">
        <v>15</v>
      </c>
      <c r="R12" s="21">
        <f t="shared" si="2"/>
        <v>3</v>
      </c>
      <c r="S12" s="21">
        <f t="shared" si="3"/>
        <v>46.8549618320611</v>
      </c>
      <c r="T12" s="21">
        <v>30</v>
      </c>
      <c r="U12" s="21">
        <v>15.5</v>
      </c>
      <c r="V12" s="21">
        <v>45.5</v>
      </c>
      <c r="W12" s="21">
        <v>46.5</v>
      </c>
      <c r="X12" s="21">
        <f t="shared" si="4"/>
        <v>9.78494623655914</v>
      </c>
      <c r="Y12" s="21">
        <f t="shared" si="5"/>
        <v>81.7246538313321</v>
      </c>
      <c r="Z12" s="21">
        <f t="shared" si="6"/>
        <v>6</v>
      </c>
      <c r="AA12" s="21">
        <v>47</v>
      </c>
      <c r="AB12" s="44">
        <f t="shared" si="7"/>
        <v>0.127659574468085</v>
      </c>
      <c r="AC12" s="23" t="s">
        <v>39</v>
      </c>
      <c r="AD12" s="23"/>
    </row>
    <row r="13" ht="18" customHeight="1" spans="1:30">
      <c r="A13" s="41" t="s">
        <v>46</v>
      </c>
      <c r="B13" s="42">
        <v>202520700910</v>
      </c>
      <c r="C13" s="21" t="s">
        <v>37</v>
      </c>
      <c r="D13" s="43" t="s">
        <v>38</v>
      </c>
      <c r="E13" s="21">
        <v>70</v>
      </c>
      <c r="F13" s="21">
        <v>8</v>
      </c>
      <c r="G13" s="21">
        <v>78</v>
      </c>
      <c r="H13" s="21">
        <v>88.5</v>
      </c>
      <c r="I13" s="21">
        <f t="shared" si="0"/>
        <v>26.4406779661017</v>
      </c>
      <c r="J13" s="21">
        <v>3.88</v>
      </c>
      <c r="K13" s="21">
        <v>3.93</v>
      </c>
      <c r="L13" s="21">
        <f t="shared" si="1"/>
        <v>44.4274809160305</v>
      </c>
      <c r="M13" s="21">
        <v>0</v>
      </c>
      <c r="N13" s="21">
        <v>0</v>
      </c>
      <c r="O13" s="21">
        <v>0</v>
      </c>
      <c r="P13" s="21">
        <v>0</v>
      </c>
      <c r="Q13" s="22">
        <v>15</v>
      </c>
      <c r="R13" s="21">
        <f t="shared" si="2"/>
        <v>0</v>
      </c>
      <c r="S13" s="21">
        <f t="shared" si="3"/>
        <v>44.4274809160305</v>
      </c>
      <c r="T13" s="21">
        <v>30</v>
      </c>
      <c r="U13" s="21">
        <v>16</v>
      </c>
      <c r="V13" s="21">
        <v>46</v>
      </c>
      <c r="W13" s="21">
        <v>46.5</v>
      </c>
      <c r="X13" s="21">
        <f t="shared" si="4"/>
        <v>9.89247311827957</v>
      </c>
      <c r="Y13" s="21">
        <f t="shared" si="5"/>
        <v>80.7606320004118</v>
      </c>
      <c r="Z13" s="21">
        <f t="shared" si="6"/>
        <v>7</v>
      </c>
      <c r="AA13" s="21">
        <v>47</v>
      </c>
      <c r="AB13" s="44">
        <f t="shared" si="7"/>
        <v>0.148936170212766</v>
      </c>
      <c r="AC13" s="23" t="s">
        <v>39</v>
      </c>
      <c r="AD13" s="23"/>
    </row>
    <row r="14" ht="18" customHeight="1" spans="1:30">
      <c r="A14" s="41" t="s">
        <v>47</v>
      </c>
      <c r="B14" s="42">
        <v>202520700906</v>
      </c>
      <c r="C14" s="21" t="s">
        <v>37</v>
      </c>
      <c r="D14" s="43" t="s">
        <v>38</v>
      </c>
      <c r="E14" s="21">
        <v>70</v>
      </c>
      <c r="F14" s="21">
        <v>5</v>
      </c>
      <c r="G14" s="21">
        <v>75</v>
      </c>
      <c r="H14" s="21">
        <v>88.5</v>
      </c>
      <c r="I14" s="21">
        <f t="shared" si="0"/>
        <v>25.4237288135593</v>
      </c>
      <c r="J14" s="21">
        <v>3.56</v>
      </c>
      <c r="K14" s="21">
        <v>3.93</v>
      </c>
      <c r="L14" s="21">
        <f t="shared" si="1"/>
        <v>40.763358778626</v>
      </c>
      <c r="M14" s="21">
        <v>0</v>
      </c>
      <c r="N14" s="21">
        <v>6</v>
      </c>
      <c r="O14" s="21">
        <v>0</v>
      </c>
      <c r="P14" s="21">
        <v>6</v>
      </c>
      <c r="Q14" s="22">
        <v>15</v>
      </c>
      <c r="R14" s="21">
        <f t="shared" si="2"/>
        <v>6</v>
      </c>
      <c r="S14" s="21">
        <f t="shared" si="3"/>
        <v>46.763358778626</v>
      </c>
      <c r="T14" s="21">
        <v>30</v>
      </c>
      <c r="U14" s="21">
        <v>6</v>
      </c>
      <c r="V14" s="21">
        <v>36</v>
      </c>
      <c r="W14" s="21">
        <v>46.5</v>
      </c>
      <c r="X14" s="21">
        <f t="shared" si="4"/>
        <v>7.74193548387097</v>
      </c>
      <c r="Y14" s="21">
        <f t="shared" si="5"/>
        <v>79.9290230760562</v>
      </c>
      <c r="Z14" s="21">
        <f t="shared" si="6"/>
        <v>8</v>
      </c>
      <c r="AA14" s="21">
        <v>47</v>
      </c>
      <c r="AB14" s="44">
        <f t="shared" si="7"/>
        <v>0.170212765957447</v>
      </c>
      <c r="AC14" s="23" t="s">
        <v>39</v>
      </c>
      <c r="AD14" s="23"/>
    </row>
    <row r="15" ht="18" customHeight="1" spans="1:30">
      <c r="A15" s="41" t="s">
        <v>48</v>
      </c>
      <c r="B15" s="42">
        <v>202520700897</v>
      </c>
      <c r="C15" s="21" t="s">
        <v>37</v>
      </c>
      <c r="D15" s="43" t="s">
        <v>38</v>
      </c>
      <c r="E15" s="21">
        <v>70</v>
      </c>
      <c r="F15" s="21">
        <v>10</v>
      </c>
      <c r="G15" s="21">
        <v>80</v>
      </c>
      <c r="H15" s="21">
        <v>88.5</v>
      </c>
      <c r="I15" s="21">
        <f t="shared" si="0"/>
        <v>27.1186440677966</v>
      </c>
      <c r="J15" s="21">
        <v>3.83</v>
      </c>
      <c r="K15" s="21">
        <v>3.93</v>
      </c>
      <c r="L15" s="21">
        <f t="shared" si="1"/>
        <v>43.8549618320611</v>
      </c>
      <c r="M15" s="21">
        <v>0</v>
      </c>
      <c r="N15" s="21">
        <v>0</v>
      </c>
      <c r="O15" s="21">
        <v>0</v>
      </c>
      <c r="P15" s="21">
        <v>0</v>
      </c>
      <c r="Q15" s="22">
        <v>15</v>
      </c>
      <c r="R15" s="21">
        <f t="shared" si="2"/>
        <v>0</v>
      </c>
      <c r="S15" s="21">
        <f t="shared" si="3"/>
        <v>43.8549618320611</v>
      </c>
      <c r="T15" s="21">
        <v>30</v>
      </c>
      <c r="U15" s="21">
        <v>11</v>
      </c>
      <c r="V15" s="21">
        <v>41</v>
      </c>
      <c r="W15" s="21">
        <v>46.5</v>
      </c>
      <c r="X15" s="21">
        <f t="shared" si="4"/>
        <v>8.81720430107527</v>
      </c>
      <c r="Y15" s="21">
        <f t="shared" si="5"/>
        <v>79.790810200933</v>
      </c>
      <c r="Z15" s="21">
        <f t="shared" si="6"/>
        <v>9</v>
      </c>
      <c r="AA15" s="21">
        <v>47</v>
      </c>
      <c r="AB15" s="44">
        <f t="shared" si="7"/>
        <v>0.191489361702128</v>
      </c>
      <c r="AC15" s="23" t="s">
        <v>39</v>
      </c>
      <c r="AD15" s="23"/>
    </row>
    <row r="16" ht="18" customHeight="1" spans="1:30">
      <c r="A16" s="41" t="s">
        <v>49</v>
      </c>
      <c r="B16" s="42">
        <v>202520700895</v>
      </c>
      <c r="C16" s="21" t="s">
        <v>37</v>
      </c>
      <c r="D16" s="43" t="s">
        <v>38</v>
      </c>
      <c r="E16" s="21">
        <v>70</v>
      </c>
      <c r="F16" s="21">
        <v>6.5</v>
      </c>
      <c r="G16" s="21">
        <v>76.5</v>
      </c>
      <c r="H16" s="21">
        <v>88.5</v>
      </c>
      <c r="I16" s="21">
        <f t="shared" si="0"/>
        <v>25.9322033898305</v>
      </c>
      <c r="J16" s="21">
        <v>3.7</v>
      </c>
      <c r="K16" s="21">
        <v>3.93</v>
      </c>
      <c r="L16" s="21">
        <f t="shared" si="1"/>
        <v>42.3664122137405</v>
      </c>
      <c r="M16" s="21">
        <v>0</v>
      </c>
      <c r="N16" s="21">
        <v>3</v>
      </c>
      <c r="O16" s="21">
        <v>0</v>
      </c>
      <c r="P16" s="21">
        <v>3</v>
      </c>
      <c r="Q16" s="22">
        <v>15</v>
      </c>
      <c r="R16" s="21">
        <f t="shared" si="2"/>
        <v>3</v>
      </c>
      <c r="S16" s="21">
        <f t="shared" si="3"/>
        <v>45.3664122137405</v>
      </c>
      <c r="T16" s="21">
        <v>30</v>
      </c>
      <c r="U16" s="21">
        <v>9</v>
      </c>
      <c r="V16" s="21">
        <v>39</v>
      </c>
      <c r="W16" s="21">
        <v>46.5</v>
      </c>
      <c r="X16" s="21">
        <f t="shared" si="4"/>
        <v>8.38709677419355</v>
      </c>
      <c r="Y16" s="21">
        <f t="shared" si="5"/>
        <v>79.6857123777645</v>
      </c>
      <c r="Z16" s="21">
        <f t="shared" si="6"/>
        <v>10</v>
      </c>
      <c r="AA16" s="21">
        <v>47</v>
      </c>
      <c r="AB16" s="44">
        <f t="shared" si="7"/>
        <v>0.212765957446809</v>
      </c>
      <c r="AC16" s="23" t="s">
        <v>50</v>
      </c>
      <c r="AD16" s="23"/>
    </row>
    <row r="17" ht="18" customHeight="1" spans="1:30">
      <c r="A17" s="41" t="s">
        <v>51</v>
      </c>
      <c r="B17" s="42">
        <v>202520700898</v>
      </c>
      <c r="C17" s="21" t="s">
        <v>37</v>
      </c>
      <c r="D17" s="43" t="s">
        <v>38</v>
      </c>
      <c r="E17" s="21">
        <v>70</v>
      </c>
      <c r="F17" s="21">
        <v>12</v>
      </c>
      <c r="G17" s="21">
        <v>82</v>
      </c>
      <c r="H17" s="21">
        <v>88.5</v>
      </c>
      <c r="I17" s="21">
        <f t="shared" si="0"/>
        <v>27.7966101694915</v>
      </c>
      <c r="J17" s="21">
        <v>3.8</v>
      </c>
      <c r="K17" s="21">
        <v>3.93</v>
      </c>
      <c r="L17" s="21">
        <f t="shared" si="1"/>
        <v>43.5114503816794</v>
      </c>
      <c r="M17" s="21">
        <v>0</v>
      </c>
      <c r="N17" s="21">
        <v>0</v>
      </c>
      <c r="O17" s="21">
        <v>0</v>
      </c>
      <c r="P17" s="21">
        <v>0</v>
      </c>
      <c r="Q17" s="22">
        <v>15</v>
      </c>
      <c r="R17" s="21">
        <f t="shared" si="2"/>
        <v>0</v>
      </c>
      <c r="S17" s="21">
        <f t="shared" si="3"/>
        <v>43.5114503816794</v>
      </c>
      <c r="T17" s="21">
        <v>30</v>
      </c>
      <c r="U17" s="21">
        <v>8</v>
      </c>
      <c r="V17" s="21">
        <v>38</v>
      </c>
      <c r="W17" s="21">
        <v>46.5</v>
      </c>
      <c r="X17" s="21">
        <f t="shared" si="4"/>
        <v>8.17204301075269</v>
      </c>
      <c r="Y17" s="21">
        <f t="shared" si="5"/>
        <v>79.4801035619236</v>
      </c>
      <c r="Z17" s="21">
        <f t="shared" si="6"/>
        <v>11</v>
      </c>
      <c r="AA17" s="21">
        <v>47</v>
      </c>
      <c r="AB17" s="44">
        <f t="shared" si="7"/>
        <v>0.234042553191489</v>
      </c>
      <c r="AC17" s="23" t="s">
        <v>50</v>
      </c>
      <c r="AD17" s="23"/>
    </row>
    <row r="18" ht="18" customHeight="1" spans="1:30">
      <c r="A18" s="41" t="s">
        <v>52</v>
      </c>
      <c r="B18" s="42">
        <v>202520700892</v>
      </c>
      <c r="C18" s="21" t="s">
        <v>37</v>
      </c>
      <c r="D18" s="43" t="s">
        <v>38</v>
      </c>
      <c r="E18" s="21">
        <v>70</v>
      </c>
      <c r="F18" s="21">
        <v>6.5</v>
      </c>
      <c r="G18" s="21">
        <v>76.5</v>
      </c>
      <c r="H18" s="21">
        <v>88.5</v>
      </c>
      <c r="I18" s="21">
        <f t="shared" si="0"/>
        <v>25.9322033898305</v>
      </c>
      <c r="J18" s="21">
        <v>3.77</v>
      </c>
      <c r="K18" s="21">
        <v>3.93</v>
      </c>
      <c r="L18" s="21">
        <f t="shared" si="1"/>
        <v>43.1679389312977</v>
      </c>
      <c r="M18" s="21">
        <v>0</v>
      </c>
      <c r="N18" s="21">
        <v>1.5</v>
      </c>
      <c r="O18" s="21">
        <v>0</v>
      </c>
      <c r="P18" s="21">
        <v>1.5</v>
      </c>
      <c r="Q18" s="22">
        <v>15</v>
      </c>
      <c r="R18" s="21">
        <f t="shared" si="2"/>
        <v>1.5</v>
      </c>
      <c r="S18" s="21">
        <f t="shared" si="3"/>
        <v>44.6679389312977</v>
      </c>
      <c r="T18" s="21">
        <v>30</v>
      </c>
      <c r="U18" s="21">
        <v>10.5</v>
      </c>
      <c r="V18" s="21">
        <v>40.5</v>
      </c>
      <c r="W18" s="21">
        <v>46.5</v>
      </c>
      <c r="X18" s="21">
        <f t="shared" si="4"/>
        <v>8.70967741935484</v>
      </c>
      <c r="Y18" s="21">
        <f t="shared" si="5"/>
        <v>79.309819740483</v>
      </c>
      <c r="Z18" s="21">
        <f t="shared" si="6"/>
        <v>12</v>
      </c>
      <c r="AA18" s="21">
        <v>47</v>
      </c>
      <c r="AB18" s="44">
        <f t="shared" si="7"/>
        <v>0.25531914893617</v>
      </c>
      <c r="AC18" s="23" t="s">
        <v>50</v>
      </c>
      <c r="AD18" s="23"/>
    </row>
    <row r="19" ht="18" customHeight="1" spans="1:30">
      <c r="A19" s="41" t="s">
        <v>53</v>
      </c>
      <c r="B19" s="42">
        <v>202520700873</v>
      </c>
      <c r="C19" s="21" t="s">
        <v>37</v>
      </c>
      <c r="D19" s="43" t="s">
        <v>42</v>
      </c>
      <c r="E19" s="21">
        <v>70</v>
      </c>
      <c r="F19" s="21">
        <v>11</v>
      </c>
      <c r="G19" s="21">
        <v>81</v>
      </c>
      <c r="H19" s="21">
        <v>88.5</v>
      </c>
      <c r="I19" s="21">
        <f t="shared" si="0"/>
        <v>27.4576271186441</v>
      </c>
      <c r="J19" s="21">
        <v>3.81</v>
      </c>
      <c r="K19" s="21">
        <v>3.93</v>
      </c>
      <c r="L19" s="21">
        <f t="shared" si="1"/>
        <v>43.6259541984733</v>
      </c>
      <c r="M19" s="21">
        <v>0</v>
      </c>
      <c r="N19" s="21">
        <v>0</v>
      </c>
      <c r="O19" s="21">
        <v>0</v>
      </c>
      <c r="P19" s="21">
        <v>0</v>
      </c>
      <c r="Q19" s="22">
        <v>15</v>
      </c>
      <c r="R19" s="21">
        <f t="shared" si="2"/>
        <v>0</v>
      </c>
      <c r="S19" s="21">
        <f t="shared" si="3"/>
        <v>43.6259541984733</v>
      </c>
      <c r="T19" s="21">
        <v>30</v>
      </c>
      <c r="U19" s="21">
        <v>2.5</v>
      </c>
      <c r="V19" s="21">
        <v>32.5</v>
      </c>
      <c r="W19" s="21">
        <v>46.5</v>
      </c>
      <c r="X19" s="21">
        <f t="shared" si="4"/>
        <v>6.98924731182796</v>
      </c>
      <c r="Y19" s="21">
        <f t="shared" si="5"/>
        <v>78.0728286289453</v>
      </c>
      <c r="Z19" s="21">
        <f t="shared" si="6"/>
        <v>13</v>
      </c>
      <c r="AA19" s="21">
        <v>47</v>
      </c>
      <c r="AB19" s="44">
        <f t="shared" si="7"/>
        <v>0.276595744680851</v>
      </c>
      <c r="AC19" s="23" t="s">
        <v>50</v>
      </c>
      <c r="AD19" s="23"/>
    </row>
    <row r="20" ht="18" customHeight="1" spans="1:30">
      <c r="A20" s="41" t="s">
        <v>54</v>
      </c>
      <c r="B20" s="42">
        <v>202520700876</v>
      </c>
      <c r="C20" s="41" t="s">
        <v>37</v>
      </c>
      <c r="D20" s="43" t="s">
        <v>38</v>
      </c>
      <c r="E20" s="21">
        <v>70</v>
      </c>
      <c r="F20" s="45">
        <v>7</v>
      </c>
      <c r="G20" s="45">
        <v>77</v>
      </c>
      <c r="H20" s="21">
        <v>88.5</v>
      </c>
      <c r="I20" s="21">
        <f t="shared" si="0"/>
        <v>26.1016949152542</v>
      </c>
      <c r="J20" s="45">
        <v>3.75</v>
      </c>
      <c r="K20" s="21">
        <v>3.93</v>
      </c>
      <c r="L20" s="21">
        <f t="shared" si="1"/>
        <v>42.9389312977099</v>
      </c>
      <c r="M20" s="45">
        <v>0</v>
      </c>
      <c r="N20" s="45">
        <v>0</v>
      </c>
      <c r="O20" s="45">
        <v>0</v>
      </c>
      <c r="P20" s="45">
        <v>0</v>
      </c>
      <c r="Q20" s="22">
        <v>15</v>
      </c>
      <c r="R20" s="21">
        <f t="shared" si="2"/>
        <v>0</v>
      </c>
      <c r="S20" s="21">
        <f t="shared" si="3"/>
        <v>42.9389312977099</v>
      </c>
      <c r="T20" s="21">
        <v>30</v>
      </c>
      <c r="U20" s="45">
        <v>11</v>
      </c>
      <c r="V20" s="45">
        <v>41</v>
      </c>
      <c r="W20" s="21">
        <v>46.5</v>
      </c>
      <c r="X20" s="21">
        <f t="shared" si="4"/>
        <v>8.81720430107527</v>
      </c>
      <c r="Y20" s="21">
        <f t="shared" si="5"/>
        <v>77.8578305140394</v>
      </c>
      <c r="Z20" s="21">
        <f t="shared" si="6"/>
        <v>14</v>
      </c>
      <c r="AA20" s="21">
        <v>47</v>
      </c>
      <c r="AB20" s="44">
        <f t="shared" si="7"/>
        <v>0.297872340425532</v>
      </c>
      <c r="AC20" s="23" t="s">
        <v>50</v>
      </c>
      <c r="AD20" s="23"/>
    </row>
    <row r="21" ht="17" customHeight="1" spans="1:30">
      <c r="A21" s="41" t="s">
        <v>55</v>
      </c>
      <c r="B21" s="42">
        <v>202520700899</v>
      </c>
      <c r="C21" s="21" t="s">
        <v>37</v>
      </c>
      <c r="D21" s="43" t="s">
        <v>38</v>
      </c>
      <c r="E21" s="21">
        <v>70</v>
      </c>
      <c r="F21" s="21">
        <v>5</v>
      </c>
      <c r="G21" s="21">
        <v>75</v>
      </c>
      <c r="H21" s="21">
        <v>88.5</v>
      </c>
      <c r="I21" s="21">
        <f t="shared" si="0"/>
        <v>25.4237288135593</v>
      </c>
      <c r="J21" s="21">
        <v>3.85</v>
      </c>
      <c r="K21" s="21">
        <v>3.93</v>
      </c>
      <c r="L21" s="21">
        <f t="shared" si="1"/>
        <v>44.0839694656488</v>
      </c>
      <c r="M21" s="21">
        <v>0</v>
      </c>
      <c r="N21" s="21">
        <v>0</v>
      </c>
      <c r="O21" s="21">
        <v>0</v>
      </c>
      <c r="P21" s="21">
        <v>0</v>
      </c>
      <c r="Q21" s="22">
        <v>15</v>
      </c>
      <c r="R21" s="21">
        <f t="shared" si="2"/>
        <v>0</v>
      </c>
      <c r="S21" s="21">
        <f t="shared" si="3"/>
        <v>44.0839694656488</v>
      </c>
      <c r="T21" s="21">
        <v>30</v>
      </c>
      <c r="U21" s="21">
        <v>8.5</v>
      </c>
      <c r="V21" s="21">
        <v>38.5</v>
      </c>
      <c r="W21" s="21">
        <v>46.5</v>
      </c>
      <c r="X21" s="21">
        <f t="shared" si="4"/>
        <v>8.27956989247312</v>
      </c>
      <c r="Y21" s="21">
        <f t="shared" si="5"/>
        <v>77.7872681716813</v>
      </c>
      <c r="Z21" s="21">
        <f t="shared" si="6"/>
        <v>15</v>
      </c>
      <c r="AA21" s="21">
        <v>47</v>
      </c>
      <c r="AB21" s="44">
        <f t="shared" si="7"/>
        <v>0.319148936170213</v>
      </c>
      <c r="AC21" s="23" t="s">
        <v>50</v>
      </c>
      <c r="AD21" s="23"/>
    </row>
    <row r="22" ht="19" customHeight="1" spans="1:30">
      <c r="A22" s="41" t="s">
        <v>56</v>
      </c>
      <c r="B22" s="42">
        <v>202520700912</v>
      </c>
      <c r="C22" s="21" t="s">
        <v>37</v>
      </c>
      <c r="D22" s="43" t="s">
        <v>38</v>
      </c>
      <c r="E22" s="21">
        <v>70</v>
      </c>
      <c r="F22" s="21">
        <v>8</v>
      </c>
      <c r="G22" s="21">
        <v>78</v>
      </c>
      <c r="H22" s="21">
        <v>88.5</v>
      </c>
      <c r="I22" s="21">
        <f t="shared" si="0"/>
        <v>26.4406779661017</v>
      </c>
      <c r="J22" s="21">
        <v>3.8</v>
      </c>
      <c r="K22" s="21">
        <v>3.93</v>
      </c>
      <c r="L22" s="21">
        <f t="shared" si="1"/>
        <v>43.5114503816794</v>
      </c>
      <c r="M22" s="21">
        <v>0</v>
      </c>
      <c r="N22" s="21">
        <v>0</v>
      </c>
      <c r="O22" s="21">
        <v>0</v>
      </c>
      <c r="P22" s="21">
        <v>0</v>
      </c>
      <c r="Q22" s="22">
        <v>15</v>
      </c>
      <c r="R22" s="21">
        <f t="shared" si="2"/>
        <v>0</v>
      </c>
      <c r="S22" s="21">
        <f t="shared" si="3"/>
        <v>43.5114503816794</v>
      </c>
      <c r="T22" s="21">
        <v>30</v>
      </c>
      <c r="U22" s="21">
        <v>6</v>
      </c>
      <c r="V22" s="21">
        <v>36</v>
      </c>
      <c r="W22" s="21">
        <v>46.5</v>
      </c>
      <c r="X22" s="21">
        <f t="shared" si="4"/>
        <v>7.74193548387097</v>
      </c>
      <c r="Y22" s="21">
        <f t="shared" si="5"/>
        <v>77.694063831652</v>
      </c>
      <c r="Z22" s="21">
        <f t="shared" si="6"/>
        <v>16</v>
      </c>
      <c r="AA22" s="21">
        <v>47</v>
      </c>
      <c r="AB22" s="44">
        <f t="shared" si="7"/>
        <v>0.340425531914894</v>
      </c>
      <c r="AC22" s="23" t="s">
        <v>50</v>
      </c>
      <c r="AD22" s="23"/>
    </row>
    <row r="23" ht="20" customHeight="1" spans="1:30">
      <c r="A23" s="41" t="s">
        <v>57</v>
      </c>
      <c r="B23" s="42">
        <v>202520700872</v>
      </c>
      <c r="C23" s="21" t="s">
        <v>37</v>
      </c>
      <c r="D23" s="43" t="s">
        <v>38</v>
      </c>
      <c r="E23" s="21">
        <v>70</v>
      </c>
      <c r="F23" s="21">
        <v>10</v>
      </c>
      <c r="G23" s="21">
        <v>80</v>
      </c>
      <c r="H23" s="21">
        <v>88.5</v>
      </c>
      <c r="I23" s="21">
        <f t="shared" si="0"/>
        <v>27.1186440677966</v>
      </c>
      <c r="J23" s="21">
        <v>3.7</v>
      </c>
      <c r="K23" s="21">
        <v>3.93</v>
      </c>
      <c r="L23" s="21">
        <f t="shared" si="1"/>
        <v>42.3664122137405</v>
      </c>
      <c r="M23" s="21">
        <v>0</v>
      </c>
      <c r="N23" s="21">
        <v>0</v>
      </c>
      <c r="O23" s="21">
        <v>0</v>
      </c>
      <c r="P23" s="21">
        <v>0</v>
      </c>
      <c r="Q23" s="22">
        <v>15</v>
      </c>
      <c r="R23" s="21">
        <f t="shared" si="2"/>
        <v>0</v>
      </c>
      <c r="S23" s="21">
        <f t="shared" si="3"/>
        <v>42.3664122137405</v>
      </c>
      <c r="T23" s="21">
        <v>30</v>
      </c>
      <c r="U23" s="21">
        <v>7</v>
      </c>
      <c r="V23" s="21">
        <v>37</v>
      </c>
      <c r="W23" s="21">
        <v>46.5</v>
      </c>
      <c r="X23" s="21">
        <f t="shared" si="4"/>
        <v>7.95698924731183</v>
      </c>
      <c r="Y23" s="21">
        <f t="shared" si="5"/>
        <v>77.4420455288489</v>
      </c>
      <c r="Z23" s="21">
        <f t="shared" si="6"/>
        <v>17</v>
      </c>
      <c r="AA23" s="21">
        <v>47</v>
      </c>
      <c r="AB23" s="44">
        <f t="shared" si="7"/>
        <v>0.361702127659574</v>
      </c>
      <c r="AC23" s="23" t="s">
        <v>50</v>
      </c>
      <c r="AD23" s="23"/>
    </row>
    <row r="24" ht="19" customHeight="1" spans="1:30">
      <c r="A24" s="41" t="s">
        <v>58</v>
      </c>
      <c r="B24" s="42">
        <v>202520700869</v>
      </c>
      <c r="C24" s="21" t="s">
        <v>37</v>
      </c>
      <c r="D24" s="43" t="s">
        <v>38</v>
      </c>
      <c r="E24" s="21">
        <v>70</v>
      </c>
      <c r="F24" s="21">
        <v>9</v>
      </c>
      <c r="G24" s="21">
        <v>79</v>
      </c>
      <c r="H24" s="21">
        <v>88.5</v>
      </c>
      <c r="I24" s="21">
        <f t="shared" si="0"/>
        <v>26.7796610169492</v>
      </c>
      <c r="J24" s="21">
        <v>3.64</v>
      </c>
      <c r="K24" s="21">
        <v>3.93</v>
      </c>
      <c r="L24" s="21">
        <f t="shared" si="1"/>
        <v>41.6793893129771</v>
      </c>
      <c r="M24" s="21">
        <v>0</v>
      </c>
      <c r="N24" s="21">
        <v>0</v>
      </c>
      <c r="O24" s="21">
        <v>0</v>
      </c>
      <c r="P24" s="21">
        <v>0</v>
      </c>
      <c r="Q24" s="22">
        <v>15</v>
      </c>
      <c r="R24" s="21">
        <f t="shared" si="2"/>
        <v>0</v>
      </c>
      <c r="S24" s="21">
        <f t="shared" si="3"/>
        <v>41.6793893129771</v>
      </c>
      <c r="T24" s="21">
        <v>30</v>
      </c>
      <c r="U24" s="21">
        <v>11</v>
      </c>
      <c r="V24" s="21">
        <v>41</v>
      </c>
      <c r="W24" s="21">
        <v>46.5</v>
      </c>
      <c r="X24" s="21">
        <f t="shared" si="4"/>
        <v>8.81720430107527</v>
      </c>
      <c r="Y24" s="21">
        <f t="shared" si="5"/>
        <v>77.2762546310015</v>
      </c>
      <c r="Z24" s="21">
        <f t="shared" si="6"/>
        <v>18</v>
      </c>
      <c r="AA24" s="21">
        <v>47</v>
      </c>
      <c r="AB24" s="44">
        <f t="shared" si="7"/>
        <v>0.382978723404255</v>
      </c>
      <c r="AC24" s="23" t="s">
        <v>50</v>
      </c>
      <c r="AD24" s="23"/>
    </row>
    <row r="25" ht="21" customHeight="1" spans="1:30">
      <c r="A25" s="41" t="s">
        <v>59</v>
      </c>
      <c r="B25" s="42">
        <v>202520700891</v>
      </c>
      <c r="C25" s="21" t="s">
        <v>37</v>
      </c>
      <c r="D25" s="43" t="s">
        <v>38</v>
      </c>
      <c r="E25" s="21">
        <v>70</v>
      </c>
      <c r="F25" s="21">
        <v>5</v>
      </c>
      <c r="G25" s="21">
        <v>75</v>
      </c>
      <c r="H25" s="21">
        <v>88.5</v>
      </c>
      <c r="I25" s="21">
        <f t="shared" si="0"/>
        <v>25.4237288135593</v>
      </c>
      <c r="J25" s="21">
        <v>3.84</v>
      </c>
      <c r="K25" s="21">
        <v>3.93</v>
      </c>
      <c r="L25" s="21">
        <f t="shared" si="1"/>
        <v>43.969465648855</v>
      </c>
      <c r="M25" s="21">
        <v>0</v>
      </c>
      <c r="N25" s="21">
        <v>0</v>
      </c>
      <c r="O25" s="21">
        <v>0</v>
      </c>
      <c r="P25" s="21">
        <v>0</v>
      </c>
      <c r="Q25" s="22">
        <v>15</v>
      </c>
      <c r="R25" s="21">
        <f t="shared" si="2"/>
        <v>0</v>
      </c>
      <c r="S25" s="21">
        <f t="shared" si="3"/>
        <v>43.969465648855</v>
      </c>
      <c r="T25" s="21">
        <v>30</v>
      </c>
      <c r="U25" s="21">
        <v>6</v>
      </c>
      <c r="V25" s="21">
        <v>36</v>
      </c>
      <c r="W25" s="21">
        <v>46.5</v>
      </c>
      <c r="X25" s="21">
        <f t="shared" si="4"/>
        <v>7.74193548387097</v>
      </c>
      <c r="Y25" s="21">
        <f t="shared" si="5"/>
        <v>77.1351299462852</v>
      </c>
      <c r="Z25" s="21">
        <f t="shared" si="6"/>
        <v>19</v>
      </c>
      <c r="AA25" s="21">
        <v>47</v>
      </c>
      <c r="AB25" s="44">
        <f t="shared" si="7"/>
        <v>0.404255319148936</v>
      </c>
      <c r="AC25" s="23" t="s">
        <v>60</v>
      </c>
      <c r="AD25" s="23"/>
    </row>
    <row r="26" ht="19" customHeight="1" spans="1:30">
      <c r="A26" s="41" t="s">
        <v>61</v>
      </c>
      <c r="B26" s="42">
        <v>202520700883</v>
      </c>
      <c r="C26" s="21" t="s">
        <v>37</v>
      </c>
      <c r="D26" s="43" t="s">
        <v>38</v>
      </c>
      <c r="E26" s="21">
        <v>70</v>
      </c>
      <c r="F26" s="21">
        <v>5</v>
      </c>
      <c r="G26" s="21">
        <v>75</v>
      </c>
      <c r="H26" s="21">
        <v>88.5</v>
      </c>
      <c r="I26" s="21">
        <f t="shared" si="0"/>
        <v>25.4237288135593</v>
      </c>
      <c r="J26" s="21">
        <v>3.8</v>
      </c>
      <c r="K26" s="21">
        <v>3.93</v>
      </c>
      <c r="L26" s="21">
        <f t="shared" si="1"/>
        <v>43.5114503816794</v>
      </c>
      <c r="M26" s="21">
        <v>0</v>
      </c>
      <c r="N26" s="21">
        <v>0</v>
      </c>
      <c r="O26" s="21">
        <v>0</v>
      </c>
      <c r="P26" s="21">
        <v>0</v>
      </c>
      <c r="Q26" s="22">
        <v>15</v>
      </c>
      <c r="R26" s="21">
        <f t="shared" si="2"/>
        <v>0</v>
      </c>
      <c r="S26" s="21">
        <f t="shared" si="3"/>
        <v>43.5114503816794</v>
      </c>
      <c r="T26" s="21">
        <v>30</v>
      </c>
      <c r="U26" s="21">
        <v>7</v>
      </c>
      <c r="V26" s="21">
        <v>37</v>
      </c>
      <c r="W26" s="21">
        <v>46.5</v>
      </c>
      <c r="X26" s="21">
        <f t="shared" si="4"/>
        <v>7.95698924731183</v>
      </c>
      <c r="Y26" s="21">
        <f t="shared" si="5"/>
        <v>76.8921684425505</v>
      </c>
      <c r="Z26" s="21">
        <f t="shared" si="6"/>
        <v>20</v>
      </c>
      <c r="AA26" s="21">
        <v>47</v>
      </c>
      <c r="AB26" s="44">
        <f t="shared" si="7"/>
        <v>0.425531914893617</v>
      </c>
      <c r="AC26" s="23" t="s">
        <v>60</v>
      </c>
      <c r="AD26" s="23"/>
    </row>
    <row r="27" ht="18" customHeight="1" spans="1:30">
      <c r="A27" s="41" t="s">
        <v>62</v>
      </c>
      <c r="B27" s="42">
        <v>202520700877</v>
      </c>
      <c r="C27" s="21" t="s">
        <v>37</v>
      </c>
      <c r="D27" s="43" t="s">
        <v>38</v>
      </c>
      <c r="E27" s="21">
        <v>70</v>
      </c>
      <c r="F27" s="21">
        <v>2.5</v>
      </c>
      <c r="G27" s="21">
        <v>72.5</v>
      </c>
      <c r="H27" s="21">
        <v>88.5</v>
      </c>
      <c r="I27" s="21">
        <f t="shared" si="0"/>
        <v>24.5762711864407</v>
      </c>
      <c r="J27" s="21">
        <v>3.56</v>
      </c>
      <c r="K27" s="21">
        <v>3.93</v>
      </c>
      <c r="L27" s="21">
        <f t="shared" si="1"/>
        <v>40.763358778626</v>
      </c>
      <c r="M27" s="21">
        <v>0</v>
      </c>
      <c r="N27" s="21">
        <v>4</v>
      </c>
      <c r="O27" s="21">
        <v>0</v>
      </c>
      <c r="P27" s="21">
        <v>4</v>
      </c>
      <c r="Q27" s="22">
        <v>15</v>
      </c>
      <c r="R27" s="21">
        <f t="shared" si="2"/>
        <v>4</v>
      </c>
      <c r="S27" s="21">
        <f t="shared" si="3"/>
        <v>44.763358778626</v>
      </c>
      <c r="T27" s="21">
        <v>30</v>
      </c>
      <c r="U27" s="21">
        <v>4.5</v>
      </c>
      <c r="V27" s="21">
        <v>34.5</v>
      </c>
      <c r="W27" s="21">
        <v>46.5</v>
      </c>
      <c r="X27" s="21">
        <f t="shared" si="4"/>
        <v>7.41935483870968</v>
      </c>
      <c r="Y27" s="21">
        <f t="shared" si="5"/>
        <v>76.7589848037763</v>
      </c>
      <c r="Z27" s="21">
        <f t="shared" si="6"/>
        <v>21</v>
      </c>
      <c r="AA27" s="21">
        <v>47</v>
      </c>
      <c r="AB27" s="44">
        <f t="shared" si="7"/>
        <v>0.446808510638298</v>
      </c>
      <c r="AC27" s="23" t="s">
        <v>60</v>
      </c>
      <c r="AD27" s="23"/>
    </row>
    <row r="28" ht="18" customHeight="1" spans="1:30">
      <c r="A28" s="41" t="s">
        <v>63</v>
      </c>
      <c r="B28" s="42">
        <v>202520700911</v>
      </c>
      <c r="C28" s="21" t="s">
        <v>37</v>
      </c>
      <c r="D28" s="43" t="s">
        <v>38</v>
      </c>
      <c r="E28" s="21">
        <v>70</v>
      </c>
      <c r="F28" s="21">
        <v>5</v>
      </c>
      <c r="G28" s="21">
        <v>75</v>
      </c>
      <c r="H28" s="21">
        <v>88.5</v>
      </c>
      <c r="I28" s="21">
        <f t="shared" si="0"/>
        <v>25.4237288135593</v>
      </c>
      <c r="J28" s="21">
        <v>3.82</v>
      </c>
      <c r="K28" s="21">
        <v>3.93</v>
      </c>
      <c r="L28" s="21">
        <f t="shared" si="1"/>
        <v>43.7404580152672</v>
      </c>
      <c r="M28" s="21">
        <v>0</v>
      </c>
      <c r="N28" s="21">
        <v>0</v>
      </c>
      <c r="O28" s="21">
        <v>0</v>
      </c>
      <c r="P28" s="21">
        <v>0</v>
      </c>
      <c r="Q28" s="22">
        <v>15</v>
      </c>
      <c r="R28" s="21">
        <f t="shared" si="2"/>
        <v>0</v>
      </c>
      <c r="S28" s="21">
        <f t="shared" si="3"/>
        <v>43.7404580152672</v>
      </c>
      <c r="T28" s="21">
        <v>30</v>
      </c>
      <c r="U28" s="21">
        <v>5</v>
      </c>
      <c r="V28" s="21">
        <v>35</v>
      </c>
      <c r="W28" s="21">
        <v>46.5</v>
      </c>
      <c r="X28" s="21">
        <f t="shared" si="4"/>
        <v>7.52688172043011</v>
      </c>
      <c r="Y28" s="21">
        <f t="shared" si="5"/>
        <v>76.6910685492566</v>
      </c>
      <c r="Z28" s="21">
        <f t="shared" si="6"/>
        <v>22</v>
      </c>
      <c r="AA28" s="21">
        <v>47</v>
      </c>
      <c r="AB28" s="44">
        <f t="shared" si="7"/>
        <v>0.468085106382979</v>
      </c>
      <c r="AC28" s="23" t="s">
        <v>60</v>
      </c>
      <c r="AD28" s="23"/>
    </row>
    <row r="29" ht="18" customHeight="1" spans="1:30">
      <c r="A29" s="41" t="s">
        <v>64</v>
      </c>
      <c r="B29" s="42">
        <v>202520700882</v>
      </c>
      <c r="C29" s="21" t="s">
        <v>37</v>
      </c>
      <c r="D29" s="43" t="s">
        <v>38</v>
      </c>
      <c r="E29" s="21">
        <v>70</v>
      </c>
      <c r="F29" s="21">
        <v>5</v>
      </c>
      <c r="G29" s="21">
        <v>75</v>
      </c>
      <c r="H29" s="21">
        <v>88.5</v>
      </c>
      <c r="I29" s="21">
        <f t="shared" si="0"/>
        <v>25.4237288135593</v>
      </c>
      <c r="J29" s="21">
        <v>3.82</v>
      </c>
      <c r="K29" s="21">
        <v>3.93</v>
      </c>
      <c r="L29" s="21">
        <f t="shared" si="1"/>
        <v>43.7404580152672</v>
      </c>
      <c r="M29" s="21">
        <v>0</v>
      </c>
      <c r="N29" s="21">
        <v>0</v>
      </c>
      <c r="O29" s="21">
        <v>0</v>
      </c>
      <c r="P29" s="21">
        <v>0</v>
      </c>
      <c r="Q29" s="22">
        <v>15</v>
      </c>
      <c r="R29" s="21">
        <f t="shared" si="2"/>
        <v>0</v>
      </c>
      <c r="S29" s="21">
        <f t="shared" si="3"/>
        <v>43.7404580152672</v>
      </c>
      <c r="T29" s="21">
        <v>30</v>
      </c>
      <c r="U29" s="21">
        <v>5</v>
      </c>
      <c r="V29" s="21">
        <v>35</v>
      </c>
      <c r="W29" s="21">
        <v>46.5</v>
      </c>
      <c r="X29" s="21">
        <f t="shared" si="4"/>
        <v>7.52688172043011</v>
      </c>
      <c r="Y29" s="21">
        <f t="shared" si="5"/>
        <v>76.6910685492566</v>
      </c>
      <c r="Z29" s="21">
        <f t="shared" si="6"/>
        <v>22</v>
      </c>
      <c r="AA29" s="21">
        <v>47</v>
      </c>
      <c r="AB29" s="44">
        <f t="shared" si="7"/>
        <v>0.468085106382979</v>
      </c>
      <c r="AC29" s="23" t="s">
        <v>60</v>
      </c>
      <c r="AD29" s="23"/>
    </row>
    <row r="30" ht="18" customHeight="1" spans="1:30">
      <c r="A30" s="41" t="s">
        <v>65</v>
      </c>
      <c r="B30" s="42">
        <v>202520700880</v>
      </c>
      <c r="C30" s="21" t="s">
        <v>37</v>
      </c>
      <c r="D30" s="43" t="s">
        <v>38</v>
      </c>
      <c r="E30" s="21">
        <v>70</v>
      </c>
      <c r="F30" s="21">
        <v>5</v>
      </c>
      <c r="G30" s="21">
        <v>75</v>
      </c>
      <c r="H30" s="21">
        <v>88.5</v>
      </c>
      <c r="I30" s="21">
        <f t="shared" si="0"/>
        <v>25.4237288135593</v>
      </c>
      <c r="J30" s="21">
        <v>3.68</v>
      </c>
      <c r="K30" s="21">
        <v>3.93</v>
      </c>
      <c r="L30" s="21">
        <f t="shared" si="1"/>
        <v>42.1374045801527</v>
      </c>
      <c r="M30" s="21">
        <v>0</v>
      </c>
      <c r="N30" s="21">
        <v>0</v>
      </c>
      <c r="O30" s="21">
        <v>0</v>
      </c>
      <c r="P30" s="21">
        <v>0</v>
      </c>
      <c r="Q30" s="22">
        <v>15</v>
      </c>
      <c r="R30" s="21">
        <f t="shared" si="2"/>
        <v>0</v>
      </c>
      <c r="S30" s="21">
        <f t="shared" si="3"/>
        <v>42.1374045801527</v>
      </c>
      <c r="T30" s="21">
        <v>30</v>
      </c>
      <c r="U30" s="21">
        <v>9.5</v>
      </c>
      <c r="V30" s="21">
        <v>39.5</v>
      </c>
      <c r="W30" s="21">
        <v>46.5</v>
      </c>
      <c r="X30" s="21">
        <f t="shared" si="4"/>
        <v>8.49462365591398</v>
      </c>
      <c r="Y30" s="21">
        <f t="shared" si="5"/>
        <v>76.055757049626</v>
      </c>
      <c r="Z30" s="21">
        <f t="shared" si="6"/>
        <v>24</v>
      </c>
      <c r="AA30" s="21">
        <v>47</v>
      </c>
      <c r="AB30" s="44">
        <f t="shared" si="7"/>
        <v>0.51063829787234</v>
      </c>
      <c r="AC30" s="23" t="s">
        <v>60</v>
      </c>
      <c r="AD30" s="23"/>
    </row>
    <row r="31" ht="18" customHeight="1" spans="1:30">
      <c r="A31" s="41" t="s">
        <v>66</v>
      </c>
      <c r="B31" s="42">
        <v>202520700879</v>
      </c>
      <c r="C31" s="21" t="s">
        <v>37</v>
      </c>
      <c r="D31" s="43" t="s">
        <v>38</v>
      </c>
      <c r="E31" s="21">
        <v>70</v>
      </c>
      <c r="F31" s="21">
        <v>5</v>
      </c>
      <c r="G31" s="21">
        <v>75</v>
      </c>
      <c r="H31" s="21">
        <v>88.5</v>
      </c>
      <c r="I31" s="21">
        <f t="shared" si="0"/>
        <v>25.4237288135593</v>
      </c>
      <c r="J31" s="21">
        <v>3.77</v>
      </c>
      <c r="K31" s="21">
        <v>3.93</v>
      </c>
      <c r="L31" s="21">
        <f t="shared" si="1"/>
        <v>43.1679389312977</v>
      </c>
      <c r="M31" s="21">
        <v>0</v>
      </c>
      <c r="N31" s="21">
        <v>0</v>
      </c>
      <c r="O31" s="21">
        <v>0</v>
      </c>
      <c r="P31" s="21">
        <v>0</v>
      </c>
      <c r="Q31" s="22">
        <v>15</v>
      </c>
      <c r="R31" s="21">
        <f t="shared" si="2"/>
        <v>0</v>
      </c>
      <c r="S31" s="21">
        <f t="shared" si="3"/>
        <v>43.1679389312977</v>
      </c>
      <c r="T31" s="21">
        <v>30</v>
      </c>
      <c r="U31" s="21">
        <v>4</v>
      </c>
      <c r="V31" s="21">
        <v>34</v>
      </c>
      <c r="W31" s="21">
        <v>46.5</v>
      </c>
      <c r="X31" s="21">
        <f t="shared" si="4"/>
        <v>7.31182795698925</v>
      </c>
      <c r="Y31" s="21">
        <f t="shared" si="5"/>
        <v>75.9034957018463</v>
      </c>
      <c r="Z31" s="21">
        <f t="shared" si="6"/>
        <v>25</v>
      </c>
      <c r="AA31" s="21">
        <v>47</v>
      </c>
      <c r="AB31" s="44">
        <f t="shared" si="7"/>
        <v>0.531914893617021</v>
      </c>
      <c r="AC31" s="23" t="s">
        <v>60</v>
      </c>
      <c r="AD31" s="23"/>
    </row>
    <row r="32" ht="18" customHeight="1" spans="1:30">
      <c r="A32" s="41" t="s">
        <v>67</v>
      </c>
      <c r="B32" s="42">
        <v>202520700875</v>
      </c>
      <c r="C32" s="21" t="s">
        <v>37</v>
      </c>
      <c r="D32" s="43" t="s">
        <v>42</v>
      </c>
      <c r="E32" s="21">
        <v>69</v>
      </c>
      <c r="F32" s="21">
        <v>2.5</v>
      </c>
      <c r="G32" s="21">
        <v>71.5</v>
      </c>
      <c r="H32" s="21">
        <v>88.5</v>
      </c>
      <c r="I32" s="21">
        <f t="shared" si="0"/>
        <v>24.2372881355932</v>
      </c>
      <c r="J32" s="21">
        <v>3.82</v>
      </c>
      <c r="K32" s="21">
        <v>3.93</v>
      </c>
      <c r="L32" s="21">
        <f t="shared" si="1"/>
        <v>43.7404580152672</v>
      </c>
      <c r="M32" s="21">
        <v>0</v>
      </c>
      <c r="N32" s="21">
        <v>0</v>
      </c>
      <c r="O32" s="21">
        <v>0</v>
      </c>
      <c r="P32" s="21">
        <v>0</v>
      </c>
      <c r="Q32" s="22">
        <v>15</v>
      </c>
      <c r="R32" s="21">
        <f t="shared" si="2"/>
        <v>0</v>
      </c>
      <c r="S32" s="21">
        <f t="shared" si="3"/>
        <v>43.7404580152672</v>
      </c>
      <c r="T32" s="21">
        <v>30</v>
      </c>
      <c r="U32" s="21">
        <v>6</v>
      </c>
      <c r="V32" s="21">
        <v>36</v>
      </c>
      <c r="W32" s="21">
        <v>46.5</v>
      </c>
      <c r="X32" s="21">
        <f t="shared" si="4"/>
        <v>7.74193548387097</v>
      </c>
      <c r="Y32" s="21">
        <f t="shared" si="5"/>
        <v>75.7196816347314</v>
      </c>
      <c r="Z32" s="21">
        <f t="shared" si="6"/>
        <v>26</v>
      </c>
      <c r="AA32" s="21">
        <v>47</v>
      </c>
      <c r="AB32" s="44">
        <f t="shared" si="7"/>
        <v>0.553191489361702</v>
      </c>
      <c r="AC32" s="23" t="s">
        <v>60</v>
      </c>
      <c r="AD32" s="23"/>
    </row>
    <row r="33" ht="18" customHeight="1" spans="1:30">
      <c r="A33" s="41" t="s">
        <v>68</v>
      </c>
      <c r="B33" s="42">
        <v>202520700874</v>
      </c>
      <c r="C33" s="21" t="s">
        <v>37</v>
      </c>
      <c r="D33" s="43" t="s">
        <v>38</v>
      </c>
      <c r="E33" s="21">
        <v>70</v>
      </c>
      <c r="F33" s="21">
        <v>5</v>
      </c>
      <c r="G33" s="21">
        <v>75</v>
      </c>
      <c r="H33" s="21">
        <v>88.5</v>
      </c>
      <c r="I33" s="21">
        <f t="shared" si="0"/>
        <v>25.4237288135593</v>
      </c>
      <c r="J33" s="21">
        <v>3.64</v>
      </c>
      <c r="K33" s="21">
        <v>3.93</v>
      </c>
      <c r="L33" s="21">
        <f t="shared" si="1"/>
        <v>41.6793893129771</v>
      </c>
      <c r="M33" s="21">
        <v>0</v>
      </c>
      <c r="N33" s="21">
        <v>0</v>
      </c>
      <c r="O33" s="21">
        <v>0</v>
      </c>
      <c r="P33" s="21">
        <v>0</v>
      </c>
      <c r="Q33" s="22">
        <v>15</v>
      </c>
      <c r="R33" s="21">
        <f t="shared" si="2"/>
        <v>0</v>
      </c>
      <c r="S33" s="21">
        <f t="shared" si="3"/>
        <v>41.6793893129771</v>
      </c>
      <c r="T33" s="21">
        <v>30</v>
      </c>
      <c r="U33" s="21">
        <v>9.5</v>
      </c>
      <c r="V33" s="21">
        <v>39.5</v>
      </c>
      <c r="W33" s="21">
        <v>46.5</v>
      </c>
      <c r="X33" s="21">
        <f t="shared" si="4"/>
        <v>8.49462365591398</v>
      </c>
      <c r="Y33" s="21">
        <f t="shared" si="5"/>
        <v>75.5977417824504</v>
      </c>
      <c r="Z33" s="21">
        <f t="shared" si="6"/>
        <v>27</v>
      </c>
      <c r="AA33" s="21">
        <v>47</v>
      </c>
      <c r="AB33" s="44">
        <f t="shared" si="7"/>
        <v>0.574468085106383</v>
      </c>
      <c r="AC33" s="23" t="s">
        <v>60</v>
      </c>
      <c r="AD33" s="23"/>
    </row>
    <row r="34" ht="18" customHeight="1" spans="1:30">
      <c r="A34" s="41" t="s">
        <v>69</v>
      </c>
      <c r="B34" s="42">
        <v>202520700896</v>
      </c>
      <c r="C34" s="21" t="s">
        <v>37</v>
      </c>
      <c r="D34" s="43" t="s">
        <v>38</v>
      </c>
      <c r="E34" s="21">
        <v>70</v>
      </c>
      <c r="F34" s="21">
        <v>2.5</v>
      </c>
      <c r="G34" s="21">
        <v>72.5</v>
      </c>
      <c r="H34" s="21">
        <v>88.5</v>
      </c>
      <c r="I34" s="21">
        <f t="shared" si="0"/>
        <v>24.5762711864407</v>
      </c>
      <c r="J34" s="21">
        <v>3.75</v>
      </c>
      <c r="K34" s="21">
        <v>3.93</v>
      </c>
      <c r="L34" s="21">
        <f t="shared" si="1"/>
        <v>42.9389312977099</v>
      </c>
      <c r="M34" s="21">
        <v>0</v>
      </c>
      <c r="N34" s="21">
        <v>0</v>
      </c>
      <c r="O34" s="21">
        <v>0</v>
      </c>
      <c r="P34" s="21">
        <v>0</v>
      </c>
      <c r="Q34" s="22">
        <v>15</v>
      </c>
      <c r="R34" s="21">
        <f t="shared" si="2"/>
        <v>0</v>
      </c>
      <c r="S34" s="21">
        <f t="shared" si="3"/>
        <v>42.9389312977099</v>
      </c>
      <c r="T34" s="21">
        <v>30</v>
      </c>
      <c r="U34" s="21">
        <v>7.5</v>
      </c>
      <c r="V34" s="21">
        <v>37.5</v>
      </c>
      <c r="W34" s="21">
        <v>46.5</v>
      </c>
      <c r="X34" s="21">
        <f t="shared" si="4"/>
        <v>8.06451612903226</v>
      </c>
      <c r="Y34" s="21">
        <f t="shared" si="5"/>
        <v>75.5797186131828</v>
      </c>
      <c r="Z34" s="21">
        <f t="shared" si="6"/>
        <v>28</v>
      </c>
      <c r="AA34" s="21">
        <v>47</v>
      </c>
      <c r="AB34" s="44">
        <f t="shared" si="7"/>
        <v>0.595744680851064</v>
      </c>
      <c r="AC34" s="23" t="s">
        <v>60</v>
      </c>
      <c r="AD34" s="23"/>
    </row>
    <row r="35" ht="18" customHeight="1" spans="1:30">
      <c r="A35" s="41" t="s">
        <v>70</v>
      </c>
      <c r="B35" s="42">
        <v>202520700868</v>
      </c>
      <c r="C35" s="21" t="s">
        <v>37</v>
      </c>
      <c r="D35" s="43" t="s">
        <v>38</v>
      </c>
      <c r="E35" s="21">
        <v>70</v>
      </c>
      <c r="F35" s="21">
        <v>2</v>
      </c>
      <c r="G35" s="21">
        <v>72</v>
      </c>
      <c r="H35" s="21">
        <v>88.5</v>
      </c>
      <c r="I35" s="21">
        <f t="shared" si="0"/>
        <v>24.406779661017</v>
      </c>
      <c r="J35" s="21">
        <v>3.69</v>
      </c>
      <c r="K35" s="21">
        <v>3.93</v>
      </c>
      <c r="L35" s="21">
        <f t="shared" si="1"/>
        <v>42.2519083969466</v>
      </c>
      <c r="M35" s="21">
        <v>0</v>
      </c>
      <c r="N35" s="21">
        <v>0</v>
      </c>
      <c r="O35" s="21">
        <v>0</v>
      </c>
      <c r="P35" s="21">
        <v>0</v>
      </c>
      <c r="Q35" s="22">
        <v>15</v>
      </c>
      <c r="R35" s="21">
        <f t="shared" si="2"/>
        <v>0</v>
      </c>
      <c r="S35" s="21">
        <f t="shared" si="3"/>
        <v>42.2519083969466</v>
      </c>
      <c r="T35" s="21">
        <v>30</v>
      </c>
      <c r="U35" s="21">
        <v>10.5</v>
      </c>
      <c r="V35" s="21">
        <v>40.5</v>
      </c>
      <c r="W35" s="21">
        <v>46.5</v>
      </c>
      <c r="X35" s="21">
        <f t="shared" si="4"/>
        <v>8.70967741935484</v>
      </c>
      <c r="Y35" s="21">
        <f t="shared" si="5"/>
        <v>75.3683654773183</v>
      </c>
      <c r="Z35" s="21">
        <f t="shared" si="6"/>
        <v>29</v>
      </c>
      <c r="AA35" s="21">
        <v>47</v>
      </c>
      <c r="AB35" s="44">
        <f t="shared" si="7"/>
        <v>0.617021276595745</v>
      </c>
      <c r="AC35" s="23" t="s">
        <v>60</v>
      </c>
      <c r="AD35" s="23"/>
    </row>
    <row r="36" ht="18" customHeight="1" spans="1:30">
      <c r="A36" s="41" t="s">
        <v>71</v>
      </c>
      <c r="B36" s="42">
        <v>202520700870</v>
      </c>
      <c r="C36" s="21" t="s">
        <v>37</v>
      </c>
      <c r="D36" s="43" t="s">
        <v>38</v>
      </c>
      <c r="E36" s="21">
        <v>70</v>
      </c>
      <c r="F36" s="21">
        <v>7.5</v>
      </c>
      <c r="G36" s="21">
        <v>77.5</v>
      </c>
      <c r="H36" s="21">
        <v>88.5</v>
      </c>
      <c r="I36" s="21">
        <f t="shared" si="0"/>
        <v>26.271186440678</v>
      </c>
      <c r="J36" s="21">
        <v>3.55</v>
      </c>
      <c r="K36" s="21">
        <v>3.93</v>
      </c>
      <c r="L36" s="21">
        <f t="shared" si="1"/>
        <v>40.6488549618321</v>
      </c>
      <c r="M36" s="21">
        <v>0</v>
      </c>
      <c r="N36" s="21">
        <v>0</v>
      </c>
      <c r="O36" s="21">
        <v>0</v>
      </c>
      <c r="P36" s="21">
        <v>0</v>
      </c>
      <c r="Q36" s="22">
        <v>15</v>
      </c>
      <c r="R36" s="21">
        <f t="shared" si="2"/>
        <v>0</v>
      </c>
      <c r="S36" s="21">
        <f t="shared" si="3"/>
        <v>40.6488549618321</v>
      </c>
      <c r="T36" s="21">
        <v>30</v>
      </c>
      <c r="U36" s="21">
        <v>6</v>
      </c>
      <c r="V36" s="21">
        <v>36</v>
      </c>
      <c r="W36" s="21">
        <v>46.5</v>
      </c>
      <c r="X36" s="21">
        <f t="shared" si="4"/>
        <v>7.74193548387097</v>
      </c>
      <c r="Y36" s="21">
        <f t="shared" si="5"/>
        <v>74.661976886381</v>
      </c>
      <c r="Z36" s="21">
        <f t="shared" si="6"/>
        <v>30</v>
      </c>
      <c r="AA36" s="21">
        <v>47</v>
      </c>
      <c r="AB36" s="44">
        <f t="shared" si="7"/>
        <v>0.638297872340426</v>
      </c>
      <c r="AC36" s="23" t="s">
        <v>60</v>
      </c>
      <c r="AD36" s="23"/>
    </row>
    <row r="37" ht="18" customHeight="1" spans="1:30">
      <c r="A37" s="41" t="s">
        <v>72</v>
      </c>
      <c r="B37" s="42">
        <v>202520700908</v>
      </c>
      <c r="C37" s="21" t="s">
        <v>37</v>
      </c>
      <c r="D37" s="43" t="s">
        <v>38</v>
      </c>
      <c r="E37" s="21">
        <v>70</v>
      </c>
      <c r="F37" s="21">
        <v>4</v>
      </c>
      <c r="G37" s="21">
        <v>74</v>
      </c>
      <c r="H37" s="21">
        <v>88.5</v>
      </c>
      <c r="I37" s="21">
        <f t="shared" si="0"/>
        <v>25.0847457627119</v>
      </c>
      <c r="J37" s="21">
        <v>3.69</v>
      </c>
      <c r="K37" s="21">
        <v>3.93</v>
      </c>
      <c r="L37" s="21">
        <f t="shared" si="1"/>
        <v>42.2519083969466</v>
      </c>
      <c r="M37" s="21">
        <v>0</v>
      </c>
      <c r="N37" s="21">
        <v>0</v>
      </c>
      <c r="O37" s="21">
        <v>0</v>
      </c>
      <c r="P37" s="21">
        <v>0</v>
      </c>
      <c r="Q37" s="22">
        <v>15</v>
      </c>
      <c r="R37" s="21">
        <f t="shared" si="2"/>
        <v>0</v>
      </c>
      <c r="S37" s="21">
        <f t="shared" si="3"/>
        <v>42.2519083969466</v>
      </c>
      <c r="T37" s="21">
        <v>30</v>
      </c>
      <c r="U37" s="21">
        <v>4</v>
      </c>
      <c r="V37" s="21">
        <v>34</v>
      </c>
      <c r="W37" s="21">
        <v>46.5</v>
      </c>
      <c r="X37" s="21">
        <f t="shared" si="4"/>
        <v>7.31182795698925</v>
      </c>
      <c r="Y37" s="21">
        <f t="shared" si="5"/>
        <v>74.6484821166477</v>
      </c>
      <c r="Z37" s="21">
        <f t="shared" si="6"/>
        <v>31</v>
      </c>
      <c r="AA37" s="21">
        <v>47</v>
      </c>
      <c r="AB37" s="44">
        <f t="shared" si="7"/>
        <v>0.659574468085106</v>
      </c>
      <c r="AC37" s="23" t="s">
        <v>60</v>
      </c>
      <c r="AD37" s="23"/>
    </row>
    <row r="38" ht="18" customHeight="1" spans="1:30">
      <c r="A38" s="41" t="s">
        <v>73</v>
      </c>
      <c r="B38" s="42">
        <v>202520700866</v>
      </c>
      <c r="C38" s="21" t="s">
        <v>37</v>
      </c>
      <c r="D38" s="43" t="s">
        <v>38</v>
      </c>
      <c r="E38" s="21">
        <v>70</v>
      </c>
      <c r="F38" s="21">
        <v>0</v>
      </c>
      <c r="G38" s="21">
        <v>70</v>
      </c>
      <c r="H38" s="21">
        <v>88.5</v>
      </c>
      <c r="I38" s="21">
        <f t="shared" si="0"/>
        <v>23.728813559322</v>
      </c>
      <c r="J38" s="21">
        <v>3.44</v>
      </c>
      <c r="K38" s="21">
        <v>3.93</v>
      </c>
      <c r="L38" s="21">
        <f t="shared" si="1"/>
        <v>39.3893129770992</v>
      </c>
      <c r="M38" s="21">
        <v>0</v>
      </c>
      <c r="N38" s="21">
        <v>3</v>
      </c>
      <c r="O38" s="21">
        <v>0</v>
      </c>
      <c r="P38" s="21">
        <v>3</v>
      </c>
      <c r="Q38" s="22">
        <v>15</v>
      </c>
      <c r="R38" s="21">
        <f t="shared" si="2"/>
        <v>3</v>
      </c>
      <c r="S38" s="21">
        <f t="shared" si="3"/>
        <v>42.3893129770992</v>
      </c>
      <c r="T38" s="21">
        <v>30</v>
      </c>
      <c r="U38" s="21">
        <v>9</v>
      </c>
      <c r="V38" s="21">
        <v>39</v>
      </c>
      <c r="W38" s="21">
        <v>46.5</v>
      </c>
      <c r="X38" s="21">
        <f t="shared" si="4"/>
        <v>8.38709677419355</v>
      </c>
      <c r="Y38" s="21">
        <f t="shared" si="5"/>
        <v>74.5052233106148</v>
      </c>
      <c r="Z38" s="21">
        <f t="shared" si="6"/>
        <v>32</v>
      </c>
      <c r="AA38" s="21">
        <v>47</v>
      </c>
      <c r="AB38" s="44">
        <f t="shared" si="7"/>
        <v>0.680851063829787</v>
      </c>
      <c r="AC38" s="23" t="s">
        <v>60</v>
      </c>
      <c r="AD38" s="23"/>
    </row>
    <row r="39" ht="18" customHeight="1" spans="1:30">
      <c r="A39" s="41" t="s">
        <v>74</v>
      </c>
      <c r="B39" s="42">
        <v>202520700901</v>
      </c>
      <c r="C39" s="21" t="s">
        <v>37</v>
      </c>
      <c r="D39" s="43" t="s">
        <v>38</v>
      </c>
      <c r="E39" s="21">
        <v>70</v>
      </c>
      <c r="F39" s="21">
        <v>5</v>
      </c>
      <c r="G39" s="21">
        <v>75</v>
      </c>
      <c r="H39" s="21">
        <v>88.5</v>
      </c>
      <c r="I39" s="21">
        <f t="shared" si="0"/>
        <v>25.4237288135593</v>
      </c>
      <c r="J39" s="21">
        <v>3.67</v>
      </c>
      <c r="K39" s="21">
        <v>3.93</v>
      </c>
      <c r="L39" s="21">
        <f t="shared" si="1"/>
        <v>42.0229007633588</v>
      </c>
      <c r="M39" s="21">
        <v>0</v>
      </c>
      <c r="N39" s="21">
        <v>0</v>
      </c>
      <c r="O39" s="21">
        <v>0</v>
      </c>
      <c r="P39" s="21">
        <v>0</v>
      </c>
      <c r="Q39" s="22">
        <v>15</v>
      </c>
      <c r="R39" s="21">
        <f t="shared" si="2"/>
        <v>0</v>
      </c>
      <c r="S39" s="21">
        <f t="shared" si="3"/>
        <v>42.0229007633588</v>
      </c>
      <c r="T39" s="21">
        <v>30</v>
      </c>
      <c r="U39" s="21">
        <v>2.5</v>
      </c>
      <c r="V39" s="21">
        <v>32.5</v>
      </c>
      <c r="W39" s="21">
        <v>46.5</v>
      </c>
      <c r="X39" s="21">
        <f t="shared" si="4"/>
        <v>6.98924731182796</v>
      </c>
      <c r="Y39" s="21">
        <f t="shared" si="5"/>
        <v>74.4358768887461</v>
      </c>
      <c r="Z39" s="21">
        <f t="shared" si="6"/>
        <v>33</v>
      </c>
      <c r="AA39" s="21">
        <v>47</v>
      </c>
      <c r="AB39" s="44">
        <f t="shared" si="7"/>
        <v>0.702127659574468</v>
      </c>
      <c r="AC39" s="23" t="s">
        <v>60</v>
      </c>
      <c r="AD39" s="23"/>
    </row>
    <row r="40" ht="18" customHeight="1" spans="1:30">
      <c r="A40" s="41" t="s">
        <v>75</v>
      </c>
      <c r="B40" s="42">
        <v>202520700886</v>
      </c>
      <c r="C40" s="21" t="s">
        <v>37</v>
      </c>
      <c r="D40" s="43" t="s">
        <v>38</v>
      </c>
      <c r="E40" s="21">
        <v>70</v>
      </c>
      <c r="F40" s="21">
        <v>1.5</v>
      </c>
      <c r="G40" s="21">
        <v>71.5</v>
      </c>
      <c r="H40" s="21">
        <v>88.5</v>
      </c>
      <c r="I40" s="21">
        <f t="shared" si="0"/>
        <v>24.2372881355932</v>
      </c>
      <c r="J40" s="21">
        <v>3.68</v>
      </c>
      <c r="K40" s="21">
        <v>3.93</v>
      </c>
      <c r="L40" s="21">
        <f t="shared" si="1"/>
        <v>42.1374045801527</v>
      </c>
      <c r="M40" s="21">
        <v>0</v>
      </c>
      <c r="N40" s="21">
        <v>0</v>
      </c>
      <c r="O40" s="21">
        <v>0</v>
      </c>
      <c r="P40" s="21">
        <v>0</v>
      </c>
      <c r="Q40" s="22">
        <v>15</v>
      </c>
      <c r="R40" s="21">
        <f t="shared" si="2"/>
        <v>0</v>
      </c>
      <c r="S40" s="21">
        <f t="shared" si="3"/>
        <v>42.1374045801527</v>
      </c>
      <c r="T40" s="21">
        <v>30</v>
      </c>
      <c r="U40" s="21">
        <v>5</v>
      </c>
      <c r="V40" s="21">
        <v>35</v>
      </c>
      <c r="W40" s="21">
        <v>46.5</v>
      </c>
      <c r="X40" s="21">
        <f t="shared" si="4"/>
        <v>7.52688172043011</v>
      </c>
      <c r="Y40" s="21">
        <f t="shared" si="5"/>
        <v>73.901574436176</v>
      </c>
      <c r="Z40" s="21">
        <f t="shared" si="6"/>
        <v>34</v>
      </c>
      <c r="AA40" s="21">
        <v>47</v>
      </c>
      <c r="AB40" s="44">
        <f t="shared" si="7"/>
        <v>0.723404255319149</v>
      </c>
      <c r="AC40" s="23" t="s">
        <v>60</v>
      </c>
      <c r="AD40" s="23"/>
    </row>
    <row r="41" ht="18" customHeight="1" spans="1:30">
      <c r="A41" s="41" t="s">
        <v>76</v>
      </c>
      <c r="B41" s="42">
        <v>202520700890</v>
      </c>
      <c r="C41" s="21" t="s">
        <v>37</v>
      </c>
      <c r="D41" s="43" t="s">
        <v>38</v>
      </c>
      <c r="E41" s="21">
        <v>70</v>
      </c>
      <c r="F41" s="21">
        <v>4</v>
      </c>
      <c r="G41" s="21">
        <v>74</v>
      </c>
      <c r="H41" s="21">
        <v>88.5</v>
      </c>
      <c r="I41" s="21">
        <f t="shared" si="0"/>
        <v>25.0847457627119</v>
      </c>
      <c r="J41" s="21">
        <v>3.52</v>
      </c>
      <c r="K41" s="21">
        <v>3.93</v>
      </c>
      <c r="L41" s="21">
        <f t="shared" si="1"/>
        <v>40.3053435114504</v>
      </c>
      <c r="M41" s="21">
        <v>0</v>
      </c>
      <c r="N41" s="21">
        <v>0</v>
      </c>
      <c r="O41" s="21">
        <v>0</v>
      </c>
      <c r="P41" s="21">
        <v>0</v>
      </c>
      <c r="Q41" s="22">
        <v>15</v>
      </c>
      <c r="R41" s="21">
        <f t="shared" si="2"/>
        <v>0</v>
      </c>
      <c r="S41" s="21">
        <f t="shared" si="3"/>
        <v>40.3053435114504</v>
      </c>
      <c r="T41" s="21">
        <v>30</v>
      </c>
      <c r="U41" s="21">
        <v>7</v>
      </c>
      <c r="V41" s="21">
        <v>37</v>
      </c>
      <c r="W41" s="21">
        <v>46.5</v>
      </c>
      <c r="X41" s="21">
        <f t="shared" si="4"/>
        <v>7.95698924731183</v>
      </c>
      <c r="Y41" s="21">
        <f t="shared" si="5"/>
        <v>73.3470785214741</v>
      </c>
      <c r="Z41" s="21">
        <f t="shared" si="6"/>
        <v>35</v>
      </c>
      <c r="AA41" s="21">
        <v>47</v>
      </c>
      <c r="AB41" s="44">
        <f t="shared" si="7"/>
        <v>0.74468085106383</v>
      </c>
      <c r="AC41" s="23" t="s">
        <v>60</v>
      </c>
      <c r="AD41" s="23"/>
    </row>
    <row r="42" ht="18" customHeight="1" spans="1:30">
      <c r="A42" s="41" t="s">
        <v>77</v>
      </c>
      <c r="B42" s="42">
        <v>202520700881</v>
      </c>
      <c r="C42" s="41" t="s">
        <v>37</v>
      </c>
      <c r="D42" s="43" t="s">
        <v>38</v>
      </c>
      <c r="E42" s="21">
        <v>70</v>
      </c>
      <c r="F42" s="45">
        <v>5</v>
      </c>
      <c r="G42" s="45">
        <v>75</v>
      </c>
      <c r="H42" s="21">
        <v>88.5</v>
      </c>
      <c r="I42" s="21">
        <f t="shared" si="0"/>
        <v>25.4237288135593</v>
      </c>
      <c r="J42" s="45">
        <v>3.47</v>
      </c>
      <c r="K42" s="21">
        <v>3.93</v>
      </c>
      <c r="L42" s="21">
        <f t="shared" si="1"/>
        <v>39.7328244274809</v>
      </c>
      <c r="M42" s="45">
        <v>0</v>
      </c>
      <c r="N42" s="45">
        <v>0</v>
      </c>
      <c r="O42" s="45">
        <v>0</v>
      </c>
      <c r="P42" s="45">
        <v>0</v>
      </c>
      <c r="Q42" s="22">
        <v>15</v>
      </c>
      <c r="R42" s="21">
        <f t="shared" si="2"/>
        <v>0</v>
      </c>
      <c r="S42" s="21">
        <f t="shared" si="3"/>
        <v>39.7328244274809</v>
      </c>
      <c r="T42" s="21">
        <v>30</v>
      </c>
      <c r="U42" s="45">
        <v>4</v>
      </c>
      <c r="V42" s="45">
        <v>34</v>
      </c>
      <c r="W42" s="21">
        <v>46.5</v>
      </c>
      <c r="X42" s="21">
        <f t="shared" si="4"/>
        <v>7.31182795698925</v>
      </c>
      <c r="Y42" s="21">
        <f t="shared" si="5"/>
        <v>72.4683811980295</v>
      </c>
      <c r="Z42" s="21">
        <f t="shared" si="6"/>
        <v>36</v>
      </c>
      <c r="AA42" s="21">
        <v>47</v>
      </c>
      <c r="AB42" s="44">
        <f t="shared" si="7"/>
        <v>0.765957446808511</v>
      </c>
      <c r="AC42" s="23" t="s">
        <v>60</v>
      </c>
      <c r="AD42" s="23"/>
    </row>
    <row r="43" ht="18" customHeight="1" spans="1:30">
      <c r="A43" s="41" t="s">
        <v>78</v>
      </c>
      <c r="B43" s="42">
        <v>202520700867</v>
      </c>
      <c r="C43" s="21" t="s">
        <v>37</v>
      </c>
      <c r="D43" s="43" t="s">
        <v>38</v>
      </c>
      <c r="E43" s="21">
        <v>70</v>
      </c>
      <c r="F43" s="21">
        <v>2</v>
      </c>
      <c r="G43" s="21">
        <v>72</v>
      </c>
      <c r="H43" s="21">
        <v>88.5</v>
      </c>
      <c r="I43" s="21">
        <f t="shared" si="0"/>
        <v>24.406779661017</v>
      </c>
      <c r="J43" s="21">
        <v>3.5</v>
      </c>
      <c r="K43" s="21">
        <v>3.93</v>
      </c>
      <c r="L43" s="21">
        <f t="shared" si="1"/>
        <v>40.0763358778626</v>
      </c>
      <c r="M43" s="21">
        <v>0</v>
      </c>
      <c r="N43" s="21">
        <v>0</v>
      </c>
      <c r="O43" s="21">
        <v>0</v>
      </c>
      <c r="P43" s="21">
        <v>0</v>
      </c>
      <c r="Q43" s="22">
        <v>15</v>
      </c>
      <c r="R43" s="21">
        <f t="shared" si="2"/>
        <v>0</v>
      </c>
      <c r="S43" s="21">
        <f t="shared" si="3"/>
        <v>40.0763358778626</v>
      </c>
      <c r="T43" s="21">
        <v>30</v>
      </c>
      <c r="U43" s="21">
        <v>5</v>
      </c>
      <c r="V43" s="21">
        <v>35</v>
      </c>
      <c r="W43" s="21">
        <v>46.5</v>
      </c>
      <c r="X43" s="21">
        <f t="shared" si="4"/>
        <v>7.52688172043011</v>
      </c>
      <c r="Y43" s="21">
        <f t="shared" si="5"/>
        <v>72.0099972593097</v>
      </c>
      <c r="Z43" s="21">
        <f t="shared" si="6"/>
        <v>37</v>
      </c>
      <c r="AA43" s="21">
        <v>47</v>
      </c>
      <c r="AB43" s="44">
        <f t="shared" si="7"/>
        <v>0.787234042553192</v>
      </c>
      <c r="AC43" s="23" t="s">
        <v>60</v>
      </c>
      <c r="AD43" s="23"/>
    </row>
    <row r="44" ht="18" customHeight="1" spans="1:30">
      <c r="A44" s="41" t="s">
        <v>79</v>
      </c>
      <c r="B44" s="42">
        <v>202520700889</v>
      </c>
      <c r="C44" s="21" t="s">
        <v>37</v>
      </c>
      <c r="D44" s="43" t="s">
        <v>38</v>
      </c>
      <c r="E44" s="21">
        <v>70</v>
      </c>
      <c r="F44" s="21">
        <v>-5</v>
      </c>
      <c r="G44" s="21">
        <v>65</v>
      </c>
      <c r="H44" s="21">
        <v>88.5</v>
      </c>
      <c r="I44" s="21">
        <f t="shared" si="0"/>
        <v>22.0338983050847</v>
      </c>
      <c r="J44" s="21">
        <v>3.62</v>
      </c>
      <c r="K44" s="21">
        <v>3.93</v>
      </c>
      <c r="L44" s="21">
        <f t="shared" si="1"/>
        <v>41.4503816793893</v>
      </c>
      <c r="M44" s="21">
        <v>0</v>
      </c>
      <c r="N44" s="21">
        <v>0</v>
      </c>
      <c r="O44" s="21">
        <v>0</v>
      </c>
      <c r="P44" s="21">
        <v>0</v>
      </c>
      <c r="Q44" s="22">
        <v>15</v>
      </c>
      <c r="R44" s="21">
        <f t="shared" si="2"/>
        <v>0</v>
      </c>
      <c r="S44" s="21">
        <f t="shared" si="3"/>
        <v>41.4503816793893</v>
      </c>
      <c r="T44" s="21">
        <v>30</v>
      </c>
      <c r="U44" s="21">
        <v>8</v>
      </c>
      <c r="V44" s="21">
        <v>38</v>
      </c>
      <c r="W44" s="21">
        <v>46.5</v>
      </c>
      <c r="X44" s="21">
        <f t="shared" si="4"/>
        <v>8.17204301075269</v>
      </c>
      <c r="Y44" s="21">
        <f t="shared" si="5"/>
        <v>71.6563229952268</v>
      </c>
      <c r="Z44" s="21">
        <f t="shared" si="6"/>
        <v>38</v>
      </c>
      <c r="AA44" s="21">
        <v>47</v>
      </c>
      <c r="AB44" s="44">
        <f t="shared" si="7"/>
        <v>0.808510638297872</v>
      </c>
      <c r="AC44" s="23" t="s">
        <v>60</v>
      </c>
      <c r="AD44" s="23"/>
    </row>
    <row r="45" ht="18" customHeight="1" spans="1:30">
      <c r="A45" s="41" t="s">
        <v>80</v>
      </c>
      <c r="B45" s="42">
        <v>202520700888</v>
      </c>
      <c r="C45" s="21" t="s">
        <v>37</v>
      </c>
      <c r="D45" s="43" t="s">
        <v>38</v>
      </c>
      <c r="E45" s="21">
        <v>70</v>
      </c>
      <c r="F45" s="21">
        <v>-2.5</v>
      </c>
      <c r="G45" s="21">
        <v>66.5</v>
      </c>
      <c r="H45" s="21">
        <v>88.5</v>
      </c>
      <c r="I45" s="21">
        <f t="shared" si="0"/>
        <v>22.5423728813559</v>
      </c>
      <c r="J45" s="21">
        <v>3.52</v>
      </c>
      <c r="K45" s="21">
        <v>3.93</v>
      </c>
      <c r="L45" s="21">
        <f t="shared" si="1"/>
        <v>40.3053435114504</v>
      </c>
      <c r="M45" s="21">
        <v>0</v>
      </c>
      <c r="N45" s="21">
        <v>0</v>
      </c>
      <c r="O45" s="21">
        <v>0</v>
      </c>
      <c r="P45" s="21">
        <v>0</v>
      </c>
      <c r="Q45" s="22">
        <v>15</v>
      </c>
      <c r="R45" s="21">
        <f t="shared" si="2"/>
        <v>0</v>
      </c>
      <c r="S45" s="21">
        <f t="shared" si="3"/>
        <v>40.3053435114504</v>
      </c>
      <c r="T45" s="21">
        <v>30</v>
      </c>
      <c r="U45" s="21">
        <v>8</v>
      </c>
      <c r="V45" s="21">
        <v>38</v>
      </c>
      <c r="W45" s="21">
        <v>46.5</v>
      </c>
      <c r="X45" s="21">
        <f t="shared" si="4"/>
        <v>8.17204301075269</v>
      </c>
      <c r="Y45" s="21">
        <f t="shared" si="5"/>
        <v>71.019759403559</v>
      </c>
      <c r="Z45" s="21">
        <f t="shared" si="6"/>
        <v>39</v>
      </c>
      <c r="AA45" s="21">
        <v>47</v>
      </c>
      <c r="AB45" s="44">
        <f t="shared" si="7"/>
        <v>0.829787234042553</v>
      </c>
      <c r="AC45" s="23" t="s">
        <v>60</v>
      </c>
      <c r="AD45" s="23"/>
    </row>
    <row r="46" ht="18" customHeight="1" spans="1:30">
      <c r="A46" s="41" t="s">
        <v>81</v>
      </c>
      <c r="B46" s="42">
        <v>202520700905</v>
      </c>
      <c r="C46" s="21" t="s">
        <v>37</v>
      </c>
      <c r="D46" s="43" t="s">
        <v>38</v>
      </c>
      <c r="E46" s="21">
        <v>70</v>
      </c>
      <c r="F46" s="21">
        <v>5</v>
      </c>
      <c r="G46" s="21">
        <v>75</v>
      </c>
      <c r="H46" s="21">
        <v>88.5</v>
      </c>
      <c r="I46" s="21">
        <f t="shared" si="0"/>
        <v>25.4237288135593</v>
      </c>
      <c r="J46" s="21">
        <v>3.28</v>
      </c>
      <c r="K46" s="21">
        <v>3.93</v>
      </c>
      <c r="L46" s="21">
        <f t="shared" si="1"/>
        <v>37.5572519083969</v>
      </c>
      <c r="M46" s="21">
        <v>0</v>
      </c>
      <c r="N46" s="21">
        <v>0</v>
      </c>
      <c r="O46" s="21">
        <v>0</v>
      </c>
      <c r="P46" s="21">
        <v>0</v>
      </c>
      <c r="Q46" s="22">
        <v>15</v>
      </c>
      <c r="R46" s="21">
        <f t="shared" si="2"/>
        <v>0</v>
      </c>
      <c r="S46" s="21">
        <f t="shared" si="3"/>
        <v>37.5572519083969</v>
      </c>
      <c r="T46" s="21">
        <v>30</v>
      </c>
      <c r="U46" s="21">
        <v>4</v>
      </c>
      <c r="V46" s="21">
        <v>34</v>
      </c>
      <c r="W46" s="21">
        <v>46.5</v>
      </c>
      <c r="X46" s="21">
        <f t="shared" si="4"/>
        <v>7.31182795698925</v>
      </c>
      <c r="Y46" s="21">
        <f t="shared" si="5"/>
        <v>70.2928086789455</v>
      </c>
      <c r="Z46" s="21">
        <f t="shared" si="6"/>
        <v>40</v>
      </c>
      <c r="AA46" s="21">
        <v>47</v>
      </c>
      <c r="AB46" s="44">
        <f t="shared" si="7"/>
        <v>0.851063829787234</v>
      </c>
      <c r="AC46" s="23" t="s">
        <v>60</v>
      </c>
      <c r="AD46" s="23"/>
    </row>
    <row r="47" ht="18" customHeight="1" spans="1:30">
      <c r="A47" s="41" t="s">
        <v>82</v>
      </c>
      <c r="B47" s="42">
        <v>202520700902</v>
      </c>
      <c r="C47" s="21" t="s">
        <v>37</v>
      </c>
      <c r="D47" s="43" t="s">
        <v>38</v>
      </c>
      <c r="E47" s="21">
        <v>69</v>
      </c>
      <c r="F47" s="21">
        <v>-6</v>
      </c>
      <c r="G47" s="21">
        <v>63</v>
      </c>
      <c r="H47" s="21">
        <v>88.5</v>
      </c>
      <c r="I47" s="21">
        <f t="shared" si="0"/>
        <v>21.3559322033898</v>
      </c>
      <c r="J47" s="21">
        <v>3.53</v>
      </c>
      <c r="K47" s="21">
        <v>3.93</v>
      </c>
      <c r="L47" s="21">
        <f t="shared" si="1"/>
        <v>40.4198473282443</v>
      </c>
      <c r="M47" s="21">
        <v>0</v>
      </c>
      <c r="N47" s="21">
        <v>0</v>
      </c>
      <c r="O47" s="21">
        <v>0</v>
      </c>
      <c r="P47" s="21">
        <v>0</v>
      </c>
      <c r="Q47" s="22">
        <v>15</v>
      </c>
      <c r="R47" s="21">
        <f t="shared" si="2"/>
        <v>0</v>
      </c>
      <c r="S47" s="21">
        <f t="shared" si="3"/>
        <v>40.4198473282443</v>
      </c>
      <c r="T47" s="21">
        <v>30</v>
      </c>
      <c r="U47" s="21">
        <v>1.5</v>
      </c>
      <c r="V47" s="21">
        <v>31.5</v>
      </c>
      <c r="W47" s="21">
        <v>46.5</v>
      </c>
      <c r="X47" s="21">
        <f t="shared" si="4"/>
        <v>6.7741935483871</v>
      </c>
      <c r="Y47" s="21">
        <f t="shared" si="5"/>
        <v>68.5499730800212</v>
      </c>
      <c r="Z47" s="21">
        <f t="shared" si="6"/>
        <v>41</v>
      </c>
      <c r="AA47" s="21">
        <v>47</v>
      </c>
      <c r="AB47" s="44">
        <f t="shared" si="7"/>
        <v>0.872340425531915</v>
      </c>
      <c r="AC47" s="23" t="s">
        <v>60</v>
      </c>
      <c r="AD47" s="23"/>
    </row>
    <row r="48" ht="19" customHeight="1" spans="1:30">
      <c r="A48" s="41" t="s">
        <v>83</v>
      </c>
      <c r="B48" s="42">
        <v>202520700887</v>
      </c>
      <c r="C48" s="21" t="s">
        <v>37</v>
      </c>
      <c r="D48" s="43" t="s">
        <v>38</v>
      </c>
      <c r="E48" s="21">
        <v>70</v>
      </c>
      <c r="F48" s="21">
        <v>-6.5</v>
      </c>
      <c r="G48" s="21">
        <v>73.5</v>
      </c>
      <c r="H48" s="21">
        <v>88.5</v>
      </c>
      <c r="I48" s="21">
        <f t="shared" si="0"/>
        <v>24.9152542372881</v>
      </c>
      <c r="J48" s="21">
        <v>3.12</v>
      </c>
      <c r="K48" s="21">
        <v>3.93</v>
      </c>
      <c r="L48" s="21">
        <f t="shared" si="1"/>
        <v>35.7251908396947</v>
      </c>
      <c r="M48" s="21">
        <v>0</v>
      </c>
      <c r="N48" s="21">
        <v>0</v>
      </c>
      <c r="O48" s="21">
        <v>0</v>
      </c>
      <c r="P48" s="21">
        <v>0</v>
      </c>
      <c r="Q48" s="22">
        <v>15</v>
      </c>
      <c r="R48" s="21">
        <f t="shared" si="2"/>
        <v>0</v>
      </c>
      <c r="S48" s="21">
        <f t="shared" si="3"/>
        <v>35.7251908396947</v>
      </c>
      <c r="T48" s="21">
        <v>30</v>
      </c>
      <c r="U48" s="21">
        <v>3</v>
      </c>
      <c r="V48" s="21">
        <v>33</v>
      </c>
      <c r="W48" s="21">
        <v>46.5</v>
      </c>
      <c r="X48" s="21">
        <f t="shared" si="4"/>
        <v>7.09677419354839</v>
      </c>
      <c r="Y48" s="21">
        <f t="shared" si="5"/>
        <v>67.7372192705312</v>
      </c>
      <c r="Z48" s="21">
        <f t="shared" si="6"/>
        <v>42</v>
      </c>
      <c r="AA48" s="21">
        <v>47</v>
      </c>
      <c r="AB48" s="44">
        <f t="shared" si="7"/>
        <v>0.893617021276596</v>
      </c>
      <c r="AC48" s="23" t="s">
        <v>60</v>
      </c>
      <c r="AD48" s="23"/>
    </row>
    <row r="49" ht="18" customHeight="1" spans="1:30">
      <c r="A49" s="46" t="s">
        <v>84</v>
      </c>
      <c r="B49" s="47">
        <v>202520700903</v>
      </c>
      <c r="C49" s="48" t="s">
        <v>37</v>
      </c>
      <c r="D49" s="43" t="s">
        <v>38</v>
      </c>
      <c r="E49" s="21">
        <v>70</v>
      </c>
      <c r="F49" s="21">
        <v>-7</v>
      </c>
      <c r="G49" s="21">
        <v>63</v>
      </c>
      <c r="H49" s="21">
        <v>88.5</v>
      </c>
      <c r="I49" s="21">
        <f t="shared" si="0"/>
        <v>21.3559322033898</v>
      </c>
      <c r="J49" s="21">
        <v>3.38</v>
      </c>
      <c r="K49" s="21">
        <v>3.93</v>
      </c>
      <c r="L49" s="21">
        <f t="shared" si="1"/>
        <v>38.7022900763359</v>
      </c>
      <c r="M49" s="21">
        <v>0</v>
      </c>
      <c r="N49" s="21">
        <v>0</v>
      </c>
      <c r="O49" s="21">
        <v>0</v>
      </c>
      <c r="P49" s="21">
        <v>0</v>
      </c>
      <c r="Q49" s="22">
        <v>15</v>
      </c>
      <c r="R49" s="21">
        <f t="shared" si="2"/>
        <v>0</v>
      </c>
      <c r="S49" s="21">
        <f t="shared" si="3"/>
        <v>38.7022900763359</v>
      </c>
      <c r="T49" s="21">
        <v>30</v>
      </c>
      <c r="U49" s="21">
        <v>2.5</v>
      </c>
      <c r="V49" s="21">
        <v>32.5</v>
      </c>
      <c r="W49" s="21">
        <v>46.5</v>
      </c>
      <c r="X49" s="21">
        <f t="shared" si="4"/>
        <v>6.98924731182796</v>
      </c>
      <c r="Y49" s="21">
        <f t="shared" si="5"/>
        <v>67.0474695915536</v>
      </c>
      <c r="Z49" s="21">
        <f t="shared" si="6"/>
        <v>43</v>
      </c>
      <c r="AA49" s="21">
        <v>47</v>
      </c>
      <c r="AB49" s="44">
        <f t="shared" si="7"/>
        <v>0.914893617021277</v>
      </c>
      <c r="AC49" s="23" t="s">
        <v>60</v>
      </c>
      <c r="AD49" s="23"/>
    </row>
    <row r="50" ht="18" customHeight="1" spans="1:30">
      <c r="A50" s="46" t="s">
        <v>85</v>
      </c>
      <c r="B50" s="47">
        <v>202520700885</v>
      </c>
      <c r="C50" s="48" t="s">
        <v>37</v>
      </c>
      <c r="D50" s="43" t="s">
        <v>42</v>
      </c>
      <c r="E50" s="21">
        <v>69</v>
      </c>
      <c r="F50" s="21">
        <v>-4.5</v>
      </c>
      <c r="G50" s="21">
        <v>64.5</v>
      </c>
      <c r="H50" s="21">
        <v>88.5</v>
      </c>
      <c r="I50" s="21">
        <f t="shared" si="0"/>
        <v>21.864406779661</v>
      </c>
      <c r="J50" s="21">
        <v>3.36</v>
      </c>
      <c r="K50" s="21">
        <v>3.93</v>
      </c>
      <c r="L50" s="21">
        <f t="shared" si="1"/>
        <v>38.4732824427481</v>
      </c>
      <c r="M50" s="21">
        <v>0</v>
      </c>
      <c r="N50" s="21">
        <v>0</v>
      </c>
      <c r="O50" s="21">
        <v>0</v>
      </c>
      <c r="P50" s="21">
        <v>0</v>
      </c>
      <c r="Q50" s="22">
        <v>15</v>
      </c>
      <c r="R50" s="21">
        <f t="shared" si="2"/>
        <v>0</v>
      </c>
      <c r="S50" s="21">
        <f t="shared" si="3"/>
        <v>38.4732824427481</v>
      </c>
      <c r="T50" s="21">
        <v>30</v>
      </c>
      <c r="U50" s="21">
        <v>0</v>
      </c>
      <c r="V50" s="21">
        <v>30</v>
      </c>
      <c r="W50" s="21">
        <v>46.5</v>
      </c>
      <c r="X50" s="21">
        <f t="shared" si="4"/>
        <v>6.45161290322581</v>
      </c>
      <c r="Y50" s="21">
        <f t="shared" si="5"/>
        <v>66.7893021256349</v>
      </c>
      <c r="Z50" s="21">
        <f t="shared" si="6"/>
        <v>44</v>
      </c>
      <c r="AA50" s="21">
        <v>47</v>
      </c>
      <c r="AB50" s="44">
        <f t="shared" si="7"/>
        <v>0.936170212765957</v>
      </c>
      <c r="AC50" s="23" t="s">
        <v>60</v>
      </c>
      <c r="AD50" s="23"/>
    </row>
    <row r="51" ht="18" customHeight="1" spans="1:30">
      <c r="A51" s="46" t="s">
        <v>86</v>
      </c>
      <c r="B51" s="47">
        <v>202520700878</v>
      </c>
      <c r="C51" s="46" t="s">
        <v>37</v>
      </c>
      <c r="D51" s="43" t="s">
        <v>38</v>
      </c>
      <c r="E51" s="21">
        <v>70</v>
      </c>
      <c r="F51" s="21">
        <v>-10</v>
      </c>
      <c r="G51" s="21">
        <v>60</v>
      </c>
      <c r="H51" s="21">
        <v>88.5</v>
      </c>
      <c r="I51" s="21">
        <f t="shared" si="0"/>
        <v>20.3389830508475</v>
      </c>
      <c r="J51" s="45">
        <v>3.46</v>
      </c>
      <c r="K51" s="21">
        <v>3.93</v>
      </c>
      <c r="L51" s="21">
        <f t="shared" si="1"/>
        <v>39.618320610687</v>
      </c>
      <c r="M51" s="21">
        <v>0</v>
      </c>
      <c r="N51" s="21">
        <v>0</v>
      </c>
      <c r="O51" s="21">
        <v>0</v>
      </c>
      <c r="P51" s="21">
        <v>0</v>
      </c>
      <c r="Q51" s="22">
        <v>15</v>
      </c>
      <c r="R51" s="21">
        <f t="shared" si="2"/>
        <v>0</v>
      </c>
      <c r="S51" s="21">
        <f t="shared" si="3"/>
        <v>39.618320610687</v>
      </c>
      <c r="T51" s="21">
        <v>30</v>
      </c>
      <c r="U51" s="21">
        <v>1</v>
      </c>
      <c r="V51" s="21">
        <v>31</v>
      </c>
      <c r="W51" s="21">
        <v>46.5</v>
      </c>
      <c r="X51" s="21">
        <f t="shared" si="4"/>
        <v>6.66666666666667</v>
      </c>
      <c r="Y51" s="21">
        <f t="shared" si="5"/>
        <v>66.6239703282012</v>
      </c>
      <c r="Z51" s="21">
        <f t="shared" si="6"/>
        <v>45</v>
      </c>
      <c r="AA51" s="21">
        <v>47</v>
      </c>
      <c r="AB51" s="44">
        <f t="shared" si="7"/>
        <v>0.957446808510638</v>
      </c>
      <c r="AC51" s="23" t="s">
        <v>60</v>
      </c>
      <c r="AD51" s="23"/>
    </row>
    <row r="52" ht="18" customHeight="1" spans="1:30">
      <c r="A52" s="46" t="s">
        <v>87</v>
      </c>
      <c r="B52" s="47">
        <v>202520700904</v>
      </c>
      <c r="C52" s="46" t="s">
        <v>37</v>
      </c>
      <c r="D52" s="43" t="s">
        <v>38</v>
      </c>
      <c r="E52" s="21">
        <v>70</v>
      </c>
      <c r="F52" s="45">
        <v>-10</v>
      </c>
      <c r="G52" s="45">
        <v>60</v>
      </c>
      <c r="H52" s="21">
        <v>88.5</v>
      </c>
      <c r="I52" s="21">
        <f t="shared" si="0"/>
        <v>20.3389830508475</v>
      </c>
      <c r="J52" s="45">
        <v>3.28</v>
      </c>
      <c r="K52" s="21">
        <v>3.93</v>
      </c>
      <c r="L52" s="21">
        <f t="shared" si="1"/>
        <v>37.5572519083969</v>
      </c>
      <c r="M52" s="45">
        <v>0</v>
      </c>
      <c r="N52" s="45">
        <v>0</v>
      </c>
      <c r="O52" s="45">
        <v>0</v>
      </c>
      <c r="P52" s="45">
        <v>0</v>
      </c>
      <c r="Q52" s="22">
        <v>15</v>
      </c>
      <c r="R52" s="21">
        <f t="shared" si="2"/>
        <v>0</v>
      </c>
      <c r="S52" s="21">
        <f t="shared" si="3"/>
        <v>37.5572519083969</v>
      </c>
      <c r="T52" s="21">
        <v>30</v>
      </c>
      <c r="U52" s="45">
        <v>4</v>
      </c>
      <c r="V52" s="45">
        <v>34</v>
      </c>
      <c r="W52" s="21">
        <v>46.5</v>
      </c>
      <c r="X52" s="21">
        <f t="shared" si="4"/>
        <v>7.31182795698925</v>
      </c>
      <c r="Y52" s="21">
        <f t="shared" si="5"/>
        <v>65.2080629162336</v>
      </c>
      <c r="Z52" s="21">
        <f t="shared" si="6"/>
        <v>46</v>
      </c>
      <c r="AA52" s="21">
        <v>47</v>
      </c>
      <c r="AB52" s="44">
        <f t="shared" si="7"/>
        <v>0.978723404255319</v>
      </c>
      <c r="AC52" s="23" t="s">
        <v>60</v>
      </c>
      <c r="AD52" s="23"/>
    </row>
    <row r="53" ht="18" customHeight="1" spans="1:30">
      <c r="A53" s="46" t="s">
        <v>88</v>
      </c>
      <c r="B53" s="47">
        <v>202520700871</v>
      </c>
      <c r="C53" s="46" t="s">
        <v>37</v>
      </c>
      <c r="D53" s="43" t="s">
        <v>38</v>
      </c>
      <c r="E53" s="21">
        <v>70</v>
      </c>
      <c r="F53" s="45">
        <v>-14</v>
      </c>
      <c r="G53" s="45">
        <v>56</v>
      </c>
      <c r="H53" s="21">
        <v>88.5</v>
      </c>
      <c r="I53" s="21">
        <f t="shared" si="0"/>
        <v>18.9830508474576</v>
      </c>
      <c r="J53" s="45">
        <v>3.29</v>
      </c>
      <c r="K53" s="21">
        <v>3.93</v>
      </c>
      <c r="L53" s="21">
        <f t="shared" si="1"/>
        <v>37.6717557251908</v>
      </c>
      <c r="M53" s="45">
        <v>0</v>
      </c>
      <c r="N53" s="45">
        <v>0</v>
      </c>
      <c r="O53" s="45">
        <v>0</v>
      </c>
      <c r="P53" s="45">
        <v>0</v>
      </c>
      <c r="Q53" s="22">
        <v>15</v>
      </c>
      <c r="R53" s="21">
        <f t="shared" si="2"/>
        <v>0</v>
      </c>
      <c r="S53" s="21">
        <f t="shared" si="3"/>
        <v>37.6717557251908</v>
      </c>
      <c r="T53" s="21">
        <v>30</v>
      </c>
      <c r="U53" s="45">
        <v>6.5</v>
      </c>
      <c r="V53" s="45">
        <v>36.5</v>
      </c>
      <c r="W53" s="21">
        <v>46.5</v>
      </c>
      <c r="X53" s="21">
        <f t="shared" si="4"/>
        <v>7.8494623655914</v>
      </c>
      <c r="Y53" s="21">
        <f t="shared" si="5"/>
        <v>64.5042689382399</v>
      </c>
      <c r="Z53" s="21">
        <f t="shared" si="6"/>
        <v>47</v>
      </c>
      <c r="AA53" s="21">
        <v>47</v>
      </c>
      <c r="AB53" s="44">
        <f t="shared" si="7"/>
        <v>1</v>
      </c>
      <c r="AC53" s="23" t="s">
        <v>60</v>
      </c>
      <c r="AD53" s="23"/>
    </row>
    <row r="54" customHeight="1" spans="1:30">
      <c r="A54" s="49" t="s">
        <v>89</v>
      </c>
      <c r="B54" s="50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</row>
    <row r="55" spans="1:30">
      <c r="A55" s="49"/>
      <c r="B55" s="50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</row>
    <row r="56" spans="1:30">
      <c r="A56" s="49"/>
      <c r="B56" s="50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</row>
    <row r="57" spans="1:30">
      <c r="A57" s="49"/>
      <c r="B57" s="50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</row>
    <row r="58" spans="1:30">
      <c r="A58" s="49"/>
      <c r="B58" s="50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</row>
    <row r="59" spans="1:30">
      <c r="A59" s="49"/>
      <c r="B59" s="50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</row>
    <row r="60" spans="1:30">
      <c r="A60" s="49"/>
      <c r="B60" s="50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</row>
  </sheetData>
  <sheetProtection formatCells="0" formatColumns="0" formatRows="0" insertRows="0" insertColumns="0" insertHyperlinks="0" deleteColumns="0" deleteRows="0" sort="0" autoFilter="0" pivotTables="0"/>
  <sortState ref="A7:AB53">
    <sortCondition ref="Z7"/>
  </sortState>
  <mergeCells count="81">
    <mergeCell ref="A1:AB1"/>
    <mergeCell ref="A2:AB2"/>
    <mergeCell ref="A3:AB3"/>
    <mergeCell ref="E4:I4"/>
    <mergeCell ref="J4:S4"/>
    <mergeCell ref="T4:X4"/>
    <mergeCell ref="M5:O5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C21:AD21"/>
    <mergeCell ref="AC22:AD22"/>
    <mergeCell ref="AC23:AD23"/>
    <mergeCell ref="AC24:AD24"/>
    <mergeCell ref="AC25:AD25"/>
    <mergeCell ref="AC26:AD26"/>
    <mergeCell ref="AC27:AD27"/>
    <mergeCell ref="AC28:AD28"/>
    <mergeCell ref="AC29:AD29"/>
    <mergeCell ref="AC30:AD30"/>
    <mergeCell ref="AC31:AD31"/>
    <mergeCell ref="AC32:AD32"/>
    <mergeCell ref="AC33:AD33"/>
    <mergeCell ref="AC34:AD34"/>
    <mergeCell ref="AC35:AD35"/>
    <mergeCell ref="AC36:AD36"/>
    <mergeCell ref="AC37:AD37"/>
    <mergeCell ref="AC38:AD38"/>
    <mergeCell ref="AC39:AD39"/>
    <mergeCell ref="AC40:AD40"/>
    <mergeCell ref="AC41:AD41"/>
    <mergeCell ref="AC42:AD42"/>
    <mergeCell ref="AC43:AD43"/>
    <mergeCell ref="AC44:AD44"/>
    <mergeCell ref="AC45:AD45"/>
    <mergeCell ref="AC46:AD46"/>
    <mergeCell ref="AC47:AD47"/>
    <mergeCell ref="AC48:AD48"/>
    <mergeCell ref="AC49:AD49"/>
    <mergeCell ref="AC50:AD50"/>
    <mergeCell ref="AC51:AD51"/>
    <mergeCell ref="AC52:AD52"/>
    <mergeCell ref="AC53:AD53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4:Y6"/>
    <mergeCell ref="Z4:Z6"/>
    <mergeCell ref="AA4:AA6"/>
    <mergeCell ref="AB4:AB6"/>
    <mergeCell ref="A54:AB60"/>
    <mergeCell ref="AC4:AD6"/>
  </mergeCells>
  <printOptions horizontalCentered="1"/>
  <pageMargins left="0" right="0" top="0.98" bottom="0.98" header="0.51" footer="0.51"/>
  <pageSetup paperSize="9" scale="41" orientation="landscape" horizontalDpi="600" verticalDpi="600"/>
  <headerFooter alignWithMargins="0">
    <oddFooter>&amp;L领导签名：　　　　　　　填表人签名：　　　　&amp;C&amp;9　　　　　　　　　&amp;R&amp;"Times New Roman,常规"&amp;10&amp;D&amp;"宋体,常规"　第&amp;"Times New Roman,常规"&amp;P&amp;"宋体,常规"页，共&amp;"Times New Roman,常规"&amp;N&amp;"宋体,常规"页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running</cp:lastModifiedBy>
  <dcterms:created xsi:type="dcterms:W3CDTF">1996-12-18T01:32:00Z</dcterms:created>
  <cp:lastPrinted>2011-06-23T03:39:00Z</cp:lastPrinted>
  <dcterms:modified xsi:type="dcterms:W3CDTF">2026-09-20T02:05:14Z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B74056D9A742A1B1F465A96ACDA3DBAA_43</vt:lpwstr>
  </property>
  <property fmtid="{D5CDD505-2E9C-101B-9397-08002B2CF9AE}" pid="4" name="CalculationRule">
    <vt:i4>0</vt:i4>
  </property>
</Properties>
</file>