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评奖评优\研究生综合测评\2025-2026学年综合测评\综合测评结果汇总表\"/>
    </mc:Choice>
  </mc:AlternateContent>
  <bookViews>
    <workbookView windowWidth="28800" windowHeight="12900"/>
  </bookViews>
  <sheets>
    <sheet name="Sheet1 (2)" sheetId="2" r:id="rId1"/>
  </sheets>
  <definedNames>
    <definedName name="_xlnm.Print_Titles" localSheetId="0">'Sheet1 (2)'!$3:$6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<sst xmlns="http://schemas.openxmlformats.org/spreadsheetml/2006/main" count="212" uniqueCount="126">
  <si>
    <r>
      <rPr>
        <b/>
        <u/>
        <sz val="14"/>
        <rFont val="仿宋_GB2312"/>
        <charset val="134"/>
      </rPr>
      <t>2024</t>
    </r>
    <r>
      <rPr>
        <b/>
        <sz val="14"/>
        <rFont val="仿宋_GB2312"/>
        <charset val="134"/>
      </rPr>
      <t>级研究生综合素质测评结果汇总表</t>
    </r>
  </si>
  <si>
    <t>(2025 -2026学年)</t>
  </si>
  <si>
    <t>学院 （公章）：                                                                                    分管领导签字：</t>
  </si>
  <si>
    <t>姓名</t>
  </si>
  <si>
    <t>学号</t>
  </si>
  <si>
    <t>年级</t>
  </si>
  <si>
    <t>专业</t>
  </si>
  <si>
    <t>德育模块</t>
  </si>
  <si>
    <t>智育板块</t>
  </si>
  <si>
    <t>体美劳育模块</t>
  </si>
  <si>
    <t>综合测评成绩</t>
  </si>
  <si>
    <t>测评班排名</t>
  </si>
  <si>
    <t>测评班人数</t>
  </si>
  <si>
    <t>排名百分比</t>
  </si>
  <si>
    <t>德育基本分
70分</t>
  </si>
  <si>
    <t>德育奖惩分</t>
  </si>
  <si>
    <t>德育基本分+德育奖惩分</t>
  </si>
  <si>
    <t>（德育基本分+德育奖惩分）的最大值</t>
  </si>
  <si>
    <t>折算后德育分</t>
  </si>
  <si>
    <t>科研基础分</t>
  </si>
  <si>
    <t>科研基础分最大值</t>
  </si>
  <si>
    <t>折算后科研基础分</t>
  </si>
  <si>
    <t>科研能力</t>
  </si>
  <si>
    <t>本人科研能力分</t>
  </si>
  <si>
    <t>科研能力分最大值</t>
  </si>
  <si>
    <t>折算后科研能力分</t>
  </si>
  <si>
    <t>智育分</t>
  </si>
  <si>
    <t>基础素质分  30分</t>
  </si>
  <si>
    <t>能力分</t>
  </si>
  <si>
    <t>基础素质分+能力分</t>
  </si>
  <si>
    <t>（基础素质分+能力分）的最大值</t>
  </si>
  <si>
    <t>折算后体美劳育分</t>
  </si>
  <si>
    <t>科研项目</t>
  </si>
  <si>
    <t>科研成果</t>
  </si>
  <si>
    <t>学科竞赛</t>
  </si>
  <si>
    <t>任佳乐</t>
  </si>
  <si>
    <t>202420700854</t>
  </si>
  <si>
    <t>2024级</t>
  </si>
  <si>
    <t>体育</t>
  </si>
  <si>
    <t>陈思超</t>
  </si>
  <si>
    <t>202420700831</t>
  </si>
  <si>
    <t>张良</t>
  </si>
  <si>
    <t>202420700865</t>
  </si>
  <si>
    <t>吴安康</t>
  </si>
  <si>
    <t>202420700836</t>
  </si>
  <si>
    <t>陈浩杨</t>
  </si>
  <si>
    <t>202420700868</t>
  </si>
  <si>
    <t>施雯秀</t>
  </si>
  <si>
    <t>202420700828</t>
  </si>
  <si>
    <t>任金平</t>
  </si>
  <si>
    <t>202420700846</t>
  </si>
  <si>
    <t>阳松</t>
  </si>
  <si>
    <t>202420700852</t>
  </si>
  <si>
    <t>吴文鸿</t>
  </si>
  <si>
    <t>202420700861</t>
  </si>
  <si>
    <t>陈奕</t>
  </si>
  <si>
    <t>202420700853</t>
  </si>
  <si>
    <t>杨景森</t>
  </si>
  <si>
    <t>202420700866</t>
  </si>
  <si>
    <t>陈梦瑶</t>
  </si>
  <si>
    <t>202420700830</t>
  </si>
  <si>
    <t>黎智锋</t>
  </si>
  <si>
    <t>202420700825</t>
  </si>
  <si>
    <t>陈琪</t>
  </si>
  <si>
    <t>202420700855</t>
  </si>
  <si>
    <t>张玉勤</t>
  </si>
  <si>
    <t>202420700845</t>
  </si>
  <si>
    <t>骆丹</t>
  </si>
  <si>
    <t>202420700863</t>
  </si>
  <si>
    <t>王雍杰</t>
  </si>
  <si>
    <t>202420700832</t>
  </si>
  <si>
    <t>张桂源</t>
  </si>
  <si>
    <t>202420700862</t>
  </si>
  <si>
    <t>崔楠</t>
  </si>
  <si>
    <t>202420700837</t>
  </si>
  <si>
    <t>李昕徽</t>
  </si>
  <si>
    <t>202420700835</t>
  </si>
  <si>
    <t>余涛</t>
  </si>
  <si>
    <t>202420700826</t>
  </si>
  <si>
    <t>吴微微</t>
  </si>
  <si>
    <t>202420700849</t>
  </si>
  <si>
    <t>何芷君</t>
  </si>
  <si>
    <t>202420700859</t>
  </si>
  <si>
    <t>于子超</t>
  </si>
  <si>
    <t>202420700833</t>
  </si>
  <si>
    <t>刘成亮</t>
  </si>
  <si>
    <t>202420700840</t>
  </si>
  <si>
    <t>任星宇</t>
  </si>
  <si>
    <t>202420700838</t>
  </si>
  <si>
    <t>祝文俊</t>
  </si>
  <si>
    <t>202420700829</t>
  </si>
  <si>
    <t>李凤</t>
  </si>
  <si>
    <t>202420700834</t>
  </si>
  <si>
    <t>汤欣宇</t>
  </si>
  <si>
    <t>202420700867</t>
  </si>
  <si>
    <t>刘政</t>
  </si>
  <si>
    <t>202420700860</t>
  </si>
  <si>
    <t>王喜乐</t>
  </si>
  <si>
    <t>202420700839</t>
  </si>
  <si>
    <t>曾翔鹏</t>
  </si>
  <si>
    <t>202420700824</t>
  </si>
  <si>
    <t>杨凤格</t>
  </si>
  <si>
    <t>202420700844</t>
  </si>
  <si>
    <t>董浩</t>
  </si>
  <si>
    <t>202420700843</t>
  </si>
  <si>
    <t>王宋文</t>
  </si>
  <si>
    <t>202420700848</t>
  </si>
  <si>
    <t>王治斌</t>
  </si>
  <si>
    <t>202420700847</t>
  </si>
  <si>
    <t>吴康伟</t>
  </si>
  <si>
    <t>202420700827</t>
  </si>
  <si>
    <t>刘文杰</t>
  </si>
  <si>
    <t>202420700864</t>
  </si>
  <si>
    <t>毛佳伟</t>
  </si>
  <si>
    <t>202420700841</t>
  </si>
  <si>
    <t>林羡锋</t>
  </si>
  <si>
    <t>202420700858</t>
  </si>
  <si>
    <t>俞佳翔</t>
  </si>
  <si>
    <t>202420700851</t>
  </si>
  <si>
    <t>潘伟灏</t>
  </si>
  <si>
    <t>202420700857</t>
  </si>
  <si>
    <t>郭宸宇</t>
  </si>
  <si>
    <t>202420700850</t>
  </si>
  <si>
    <t>李卓</t>
  </si>
  <si>
    <t>202420700842</t>
  </si>
  <si>
    <t>备注：
1.表中各项分数最大值一般指测评班中研究生对应项目的最大值。
2.本人平均学分绩点由研究生信息管理系统自动计算得出。
3.折算后德育分、课程分、科研分、智育分、体美劳育分指按《浙江师范大学研究生综合素质测评办法（修订）》中相应公式进行折算。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</si>
</sst>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微软雅黑"/>
      <charset val="134"/>
    </font>
    <font>
      <sz val="10"/>
      <name val="仿宋_GB2312"/>
      <charset val="134"/>
    </font>
    <font>
      <b/>
      <u/>
      <sz val="14"/>
      <name val="仿宋_GB2312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sz val="10"/>
      <color rgb="FF000000"/>
      <name val="仿宋_GB2312"/>
      <charset val="134"/>
    </font>
    <font>
      <sz val="10"/>
      <color indexed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8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76" fontId="1" fillId="0" borderId="6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76" fontId="1" fillId="2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176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76" fontId="1" fillId="2" borderId="10" xfId="0" applyNumberFormat="1" applyFont="1" applyFill="1" applyBorder="1" applyAlignment="1">
      <alignment horizontal="center" vertical="center" wrapText="1"/>
    </xf>
    <xf numFmtId="176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0" fontId="1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left" vertical="center" wrapText="1"/>
    </xf>
    <xf numFmtId="176" fontId="6" fillId="0" borderId="12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 quotePrefix="1">
      <alignment horizontal="center" vertical="center" wrapText="1"/>
    </xf>
    <xf numFmtId="0" fontId="1" fillId="0" borderId="0" xfId="0" applyFont="1" applyFill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51"/>
  <sheetViews>
    <sheetView tabSelected="1" workbookViewId="0">
      <selection activeCell="S7" sqref="S7"/>
    </sheetView>
  </sheetViews>
  <sheetFormatPr defaultColWidth="9.64444444444444" defaultRowHeight="12"/>
  <cols>
    <col min="1" max="1" width="6.66666666666667" style="1" customWidth="1"/>
    <col min="2" max="2" width="13.2296296296296" style="2" customWidth="1"/>
    <col min="3" max="4" width="5.33333333333333" style="2" customWidth="1"/>
    <col min="5" max="5" width="5.22222222222222" style="2" customWidth="1"/>
    <col min="6" max="6" width="5.55555555555556" style="2" customWidth="1"/>
    <col min="7" max="7" width="7.22222222222222" style="2" customWidth="1"/>
    <col min="8" max="8" width="10.7777777777778" style="2" customWidth="1"/>
    <col min="9" max="9" width="6.22222222222222" style="3" customWidth="1"/>
    <col min="10" max="10" width="5.44444444444444" style="2" customWidth="1"/>
    <col min="11" max="11" width="5.77777777777778" style="2" customWidth="1"/>
    <col min="12" max="12" width="8.44444444444444" style="2" customWidth="1"/>
    <col min="13" max="13" width="5.77777777777778" style="2" customWidth="1"/>
    <col min="14" max="14" width="5.33333333333333" style="2" customWidth="1"/>
    <col min="15" max="15" width="6.1037037037037" style="2" customWidth="1"/>
    <col min="16" max="16" width="4.77777777777778" style="2" customWidth="1"/>
    <col min="17" max="17" width="7.8962962962963" style="2" customWidth="1"/>
    <col min="18" max="18" width="13.8962962962963" style="3" customWidth="1"/>
    <col min="19" max="19" width="6.1037037037037" style="3" customWidth="1"/>
    <col min="20" max="20" width="5.8962962962963" style="2" customWidth="1"/>
    <col min="21" max="21" width="4.33333333333333" style="2" customWidth="1"/>
    <col min="22" max="22" width="6" style="2" customWidth="1"/>
    <col min="23" max="23" width="10.3333333333333" style="2" customWidth="1"/>
    <col min="24" max="24" width="6.77777777777778" style="3" customWidth="1"/>
    <col min="25" max="25" width="7.55555555555556" style="3" customWidth="1"/>
    <col min="26" max="27" width="5.44444444444444" style="2" customWidth="1"/>
    <col min="28" max="28" width="10.9703703703704" style="2" customWidth="1"/>
    <col min="29" max="16383" width="8" style="2"/>
    <col min="16384" max="16384" width="8"/>
  </cols>
  <sheetData>
    <row r="1" ht="28.5" customHeight="1" spans="1:28">
      <c r="A1" s="4" t="s">
        <v>0</v>
      </c>
      <c r="B1" s="5"/>
      <c r="C1" s="5"/>
      <c r="D1" s="5"/>
      <c r="E1" s="5"/>
      <c r="F1" s="5"/>
      <c r="G1" s="5"/>
      <c r="H1" s="5"/>
      <c r="I1" s="6"/>
      <c r="J1" s="5"/>
      <c r="K1" s="5"/>
      <c r="L1" s="5"/>
      <c r="M1" s="5"/>
      <c r="N1" s="5"/>
      <c r="O1" s="5"/>
      <c r="P1" s="5"/>
      <c r="Q1" s="5"/>
      <c r="R1" s="6"/>
      <c r="S1" s="6"/>
      <c r="T1" s="5"/>
      <c r="U1" s="5"/>
      <c r="V1" s="5"/>
      <c r="W1" s="5"/>
      <c r="X1" s="6"/>
      <c r="Y1" s="6"/>
      <c r="Z1" s="5"/>
      <c r="AA1" s="5"/>
      <c r="AB1" s="5"/>
    </row>
    <row r="2" ht="18" customHeight="1" spans="1:28">
      <c r="A2" s="2" t="s">
        <v>1</v>
      </c>
    </row>
    <row r="3" ht="20.25" customHeight="1" spans="1:28">
      <c r="A3" s="7" t="s">
        <v>2</v>
      </c>
      <c r="B3" s="7"/>
      <c r="C3" s="7"/>
      <c r="D3" s="7"/>
      <c r="E3" s="7"/>
      <c r="F3" s="7"/>
      <c r="G3" s="7"/>
      <c r="H3" s="7"/>
      <c r="I3" s="8"/>
      <c r="J3" s="7"/>
      <c r="K3" s="7"/>
      <c r="L3" s="7"/>
      <c r="M3" s="7"/>
      <c r="N3" s="7"/>
      <c r="O3" s="7"/>
      <c r="P3" s="7"/>
      <c r="Q3" s="7"/>
      <c r="R3" s="8"/>
      <c r="S3" s="8"/>
      <c r="T3" s="7"/>
      <c r="U3" s="7"/>
      <c r="V3" s="7"/>
      <c r="W3" s="7"/>
      <c r="X3" s="8"/>
      <c r="Y3" s="8"/>
      <c r="Z3" s="7"/>
      <c r="AA3" s="7"/>
      <c r="AB3" s="9"/>
    </row>
    <row r="4" ht="26.25" customHeight="1" spans="1:28">
      <c r="A4" s="10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3"/>
      <c r="G4" s="13"/>
      <c r="H4" s="13"/>
      <c r="I4" s="14"/>
      <c r="J4" s="13" t="s">
        <v>8</v>
      </c>
      <c r="K4" s="13"/>
      <c r="L4" s="13"/>
      <c r="M4" s="13"/>
      <c r="N4" s="13"/>
      <c r="O4" s="13"/>
      <c r="P4" s="13"/>
      <c r="Q4" s="13"/>
      <c r="R4" s="15"/>
      <c r="S4" s="14"/>
      <c r="T4" s="16" t="s">
        <v>9</v>
      </c>
      <c r="U4" s="16"/>
      <c r="V4" s="16"/>
      <c r="W4" s="16"/>
      <c r="X4" s="17"/>
      <c r="Y4" s="18" t="s">
        <v>10</v>
      </c>
      <c r="Z4" s="11" t="s">
        <v>11</v>
      </c>
      <c r="AA4" s="19" t="s">
        <v>12</v>
      </c>
      <c r="AB4" s="16" t="s">
        <v>13</v>
      </c>
    </row>
    <row r="5" ht="26.25" customHeight="1" spans="1:28">
      <c r="A5" s="20"/>
      <c r="B5" s="21"/>
      <c r="C5" s="21"/>
      <c r="D5" s="21"/>
      <c r="E5" s="16" t="s">
        <v>14</v>
      </c>
      <c r="F5" s="16" t="s">
        <v>15</v>
      </c>
      <c r="G5" s="16" t="s">
        <v>16</v>
      </c>
      <c r="H5" s="16" t="s">
        <v>17</v>
      </c>
      <c r="I5" s="22" t="s">
        <v>18</v>
      </c>
      <c r="J5" s="23" t="s">
        <v>19</v>
      </c>
      <c r="K5" s="23" t="s">
        <v>20</v>
      </c>
      <c r="L5" s="23" t="s">
        <v>21</v>
      </c>
      <c r="M5" s="24" t="s">
        <v>22</v>
      </c>
      <c r="N5" s="25"/>
      <c r="O5" s="26"/>
      <c r="P5" s="25" t="s">
        <v>23</v>
      </c>
      <c r="Q5" s="25" t="s">
        <v>24</v>
      </c>
      <c r="R5" s="27" t="s">
        <v>25</v>
      </c>
      <c r="S5" s="22" t="s">
        <v>26</v>
      </c>
      <c r="T5" s="11" t="s">
        <v>27</v>
      </c>
      <c r="U5" s="11" t="s">
        <v>28</v>
      </c>
      <c r="V5" s="11" t="s">
        <v>29</v>
      </c>
      <c r="W5" s="11" t="s">
        <v>30</v>
      </c>
      <c r="X5" s="28" t="s">
        <v>31</v>
      </c>
      <c r="Y5" s="29"/>
      <c r="Z5" s="21"/>
      <c r="AA5" s="30"/>
      <c r="AB5" s="16"/>
    </row>
    <row r="6" ht="36" customHeight="1" spans="1:28">
      <c r="A6" s="31"/>
      <c r="B6" s="32"/>
      <c r="C6" s="32"/>
      <c r="D6" s="32"/>
      <c r="E6" s="16"/>
      <c r="F6" s="16"/>
      <c r="G6" s="16"/>
      <c r="H6" s="16"/>
      <c r="I6" s="22"/>
      <c r="J6" s="23"/>
      <c r="K6" s="23"/>
      <c r="L6" s="23"/>
      <c r="M6" s="24" t="s">
        <v>32</v>
      </c>
      <c r="N6" s="25" t="s">
        <v>33</v>
      </c>
      <c r="O6" s="26" t="s">
        <v>34</v>
      </c>
      <c r="P6" s="25"/>
      <c r="Q6" s="25"/>
      <c r="R6" s="27"/>
      <c r="S6" s="22"/>
      <c r="T6" s="32"/>
      <c r="U6" s="32"/>
      <c r="V6" s="32"/>
      <c r="W6" s="32"/>
      <c r="X6" s="33"/>
      <c r="Y6" s="34"/>
      <c r="Z6" s="32"/>
      <c r="AA6" s="35"/>
      <c r="AB6" s="16"/>
    </row>
    <row r="7" ht="18" customHeight="1" spans="1:28">
      <c r="A7" s="36" t="s">
        <v>35</v>
      </c>
      <c r="B7" s="41" t="s">
        <v>36</v>
      </c>
      <c r="C7" s="16" t="s">
        <v>37</v>
      </c>
      <c r="D7" s="16" t="s">
        <v>38</v>
      </c>
      <c r="E7" s="16">
        <v>70</v>
      </c>
      <c r="F7" s="16">
        <v>10</v>
      </c>
      <c r="G7" s="16">
        <v>80</v>
      </c>
      <c r="H7" s="16">
        <v>91</v>
      </c>
      <c r="I7" s="17">
        <f t="shared" ref="I7:I50" si="0">G7/H7*30</f>
        <v>26.3736263736264</v>
      </c>
      <c r="J7" s="16">
        <v>15</v>
      </c>
      <c r="K7" s="16">
        <v>15</v>
      </c>
      <c r="L7" s="16">
        <f t="shared" ref="L7:L50" si="1">J7/K7*15</f>
        <v>15</v>
      </c>
      <c r="M7" s="16">
        <v>0</v>
      </c>
      <c r="N7" s="16">
        <v>40</v>
      </c>
      <c r="O7" s="16">
        <v>15</v>
      </c>
      <c r="P7" s="16">
        <v>55</v>
      </c>
      <c r="Q7" s="16">
        <v>55</v>
      </c>
      <c r="R7" s="17">
        <f t="shared" ref="R7:R50" si="2">P7/Q7*45</f>
        <v>45</v>
      </c>
      <c r="S7" s="17">
        <f t="shared" ref="S7:S50" si="3">L7+R7</f>
        <v>60</v>
      </c>
      <c r="T7" s="16">
        <v>30</v>
      </c>
      <c r="U7" s="16">
        <v>9</v>
      </c>
      <c r="V7" s="16">
        <v>39</v>
      </c>
      <c r="W7" s="16">
        <v>46</v>
      </c>
      <c r="X7" s="17">
        <f t="shared" ref="X7:X50" si="4">V7/W7*10</f>
        <v>8.47826086956522</v>
      </c>
      <c r="Y7" s="17">
        <f t="shared" ref="Y7:Y50" si="5">I7+S7+X7</f>
        <v>94.8518872431916</v>
      </c>
      <c r="Z7" s="16">
        <f t="shared" ref="Z7:Z50" si="6">RANK(Y7,$Y$7:$Y$50,0)</f>
        <v>1</v>
      </c>
      <c r="AA7" s="12">
        <v>44</v>
      </c>
      <c r="AB7" s="37">
        <f t="shared" ref="AB7:AB50" si="7">Z7/AA7</f>
        <v>0.0227272727272727</v>
      </c>
    </row>
    <row r="8" ht="18" customHeight="1" spans="1:28">
      <c r="A8" s="36" t="s">
        <v>39</v>
      </c>
      <c r="B8" s="41" t="s">
        <v>40</v>
      </c>
      <c r="C8" s="16" t="s">
        <v>37</v>
      </c>
      <c r="D8" s="16" t="s">
        <v>38</v>
      </c>
      <c r="E8" s="16">
        <v>70</v>
      </c>
      <c r="F8" s="16">
        <v>-7</v>
      </c>
      <c r="G8" s="16">
        <v>63</v>
      </c>
      <c r="H8" s="16">
        <v>91</v>
      </c>
      <c r="I8" s="17">
        <f t="shared" si="0"/>
        <v>20.7692307692308</v>
      </c>
      <c r="J8" s="16">
        <v>15</v>
      </c>
      <c r="K8" s="16">
        <v>15</v>
      </c>
      <c r="L8" s="16">
        <f t="shared" si="1"/>
        <v>15</v>
      </c>
      <c r="M8" s="16">
        <v>0</v>
      </c>
      <c r="N8" s="16">
        <v>40</v>
      </c>
      <c r="O8" s="16">
        <v>0</v>
      </c>
      <c r="P8" s="16">
        <v>40</v>
      </c>
      <c r="Q8" s="16">
        <v>55</v>
      </c>
      <c r="R8" s="17">
        <f t="shared" si="2"/>
        <v>32.7272727272727</v>
      </c>
      <c r="S8" s="17">
        <f t="shared" si="3"/>
        <v>47.7272727272727</v>
      </c>
      <c r="T8" s="16">
        <v>30</v>
      </c>
      <c r="U8" s="16">
        <v>1</v>
      </c>
      <c r="V8" s="16">
        <v>31</v>
      </c>
      <c r="W8" s="16">
        <v>46</v>
      </c>
      <c r="X8" s="17">
        <f t="shared" si="4"/>
        <v>6.73913043478261</v>
      </c>
      <c r="Y8" s="17">
        <f t="shared" si="5"/>
        <v>75.2356339312861</v>
      </c>
      <c r="Z8" s="16">
        <f t="shared" si="6"/>
        <v>2</v>
      </c>
      <c r="AA8" s="12">
        <v>44</v>
      </c>
      <c r="AB8" s="37">
        <f t="shared" si="7"/>
        <v>0.0454545454545455</v>
      </c>
    </row>
    <row r="9" ht="18" customHeight="1" spans="1:28">
      <c r="A9" s="36" t="s">
        <v>41</v>
      </c>
      <c r="B9" s="41" t="s">
        <v>42</v>
      </c>
      <c r="C9" s="16" t="s">
        <v>37</v>
      </c>
      <c r="D9" s="16" t="s">
        <v>38</v>
      </c>
      <c r="E9" s="16">
        <v>70</v>
      </c>
      <c r="F9" s="16">
        <v>20</v>
      </c>
      <c r="G9" s="16">
        <v>90</v>
      </c>
      <c r="H9" s="16">
        <v>91</v>
      </c>
      <c r="I9" s="17">
        <f t="shared" si="0"/>
        <v>29.6703296703297</v>
      </c>
      <c r="J9" s="16">
        <v>15</v>
      </c>
      <c r="K9" s="16">
        <v>15</v>
      </c>
      <c r="L9" s="16">
        <f t="shared" si="1"/>
        <v>15</v>
      </c>
      <c r="M9" s="16">
        <v>0</v>
      </c>
      <c r="N9" s="16">
        <v>20</v>
      </c>
      <c r="O9" s="16">
        <v>0</v>
      </c>
      <c r="P9" s="16">
        <v>20</v>
      </c>
      <c r="Q9" s="16">
        <v>55</v>
      </c>
      <c r="R9" s="17">
        <f t="shared" si="2"/>
        <v>16.3636363636364</v>
      </c>
      <c r="S9" s="17">
        <f t="shared" si="3"/>
        <v>31.3636363636364</v>
      </c>
      <c r="T9" s="16">
        <v>30</v>
      </c>
      <c r="U9" s="16">
        <v>7</v>
      </c>
      <c r="V9" s="16">
        <v>37</v>
      </c>
      <c r="W9" s="16">
        <v>46</v>
      </c>
      <c r="X9" s="17">
        <f t="shared" si="4"/>
        <v>8.04347826086957</v>
      </c>
      <c r="Y9" s="17">
        <f t="shared" si="5"/>
        <v>69.0774442948357</v>
      </c>
      <c r="Z9" s="16">
        <f t="shared" si="6"/>
        <v>3</v>
      </c>
      <c r="AA9" s="12">
        <v>44</v>
      </c>
      <c r="AB9" s="37">
        <f t="shared" si="7"/>
        <v>0.0681818181818182</v>
      </c>
    </row>
    <row r="10" ht="18" customHeight="1" spans="1:28">
      <c r="A10" s="36" t="s">
        <v>43</v>
      </c>
      <c r="B10" s="41" t="s">
        <v>44</v>
      </c>
      <c r="C10" s="16" t="s">
        <v>37</v>
      </c>
      <c r="D10" s="16" t="s">
        <v>38</v>
      </c>
      <c r="E10" s="16">
        <v>70</v>
      </c>
      <c r="F10" s="16">
        <v>12</v>
      </c>
      <c r="G10" s="16">
        <v>82</v>
      </c>
      <c r="H10" s="16">
        <v>91</v>
      </c>
      <c r="I10" s="17">
        <f t="shared" si="0"/>
        <v>27.032967032967</v>
      </c>
      <c r="J10" s="16">
        <v>15</v>
      </c>
      <c r="K10" s="16">
        <v>15</v>
      </c>
      <c r="L10" s="16">
        <f t="shared" si="1"/>
        <v>15</v>
      </c>
      <c r="M10" s="16">
        <v>0</v>
      </c>
      <c r="N10" s="16">
        <v>20</v>
      </c>
      <c r="O10" s="16">
        <v>0</v>
      </c>
      <c r="P10" s="16">
        <v>20</v>
      </c>
      <c r="Q10" s="16">
        <v>55</v>
      </c>
      <c r="R10" s="17">
        <f t="shared" si="2"/>
        <v>16.3636363636364</v>
      </c>
      <c r="S10" s="17">
        <f t="shared" si="3"/>
        <v>31.3636363636364</v>
      </c>
      <c r="T10" s="16">
        <v>30</v>
      </c>
      <c r="U10" s="16">
        <v>4.5</v>
      </c>
      <c r="V10" s="16">
        <v>34.5</v>
      </c>
      <c r="W10" s="16">
        <v>46</v>
      </c>
      <c r="X10" s="17">
        <f t="shared" si="4"/>
        <v>7.5</v>
      </c>
      <c r="Y10" s="17">
        <f t="shared" si="5"/>
        <v>65.8966033966034</v>
      </c>
      <c r="Z10" s="16">
        <f t="shared" si="6"/>
        <v>4</v>
      </c>
      <c r="AA10" s="12">
        <v>44</v>
      </c>
      <c r="AB10" s="37">
        <f t="shared" si="7"/>
        <v>0.0909090909090909</v>
      </c>
    </row>
    <row r="11" ht="18" customHeight="1" spans="1:28">
      <c r="A11" s="36" t="s">
        <v>45</v>
      </c>
      <c r="B11" s="41" t="s">
        <v>46</v>
      </c>
      <c r="C11" s="16" t="s">
        <v>37</v>
      </c>
      <c r="D11" s="16" t="s">
        <v>38</v>
      </c>
      <c r="E11" s="16">
        <v>70</v>
      </c>
      <c r="F11" s="16">
        <v>21</v>
      </c>
      <c r="G11" s="16">
        <v>91</v>
      </c>
      <c r="H11" s="16">
        <v>91</v>
      </c>
      <c r="I11" s="17">
        <f t="shared" si="0"/>
        <v>30</v>
      </c>
      <c r="J11" s="16">
        <v>15</v>
      </c>
      <c r="K11" s="16">
        <v>15</v>
      </c>
      <c r="L11" s="16">
        <f t="shared" si="1"/>
        <v>15</v>
      </c>
      <c r="M11" s="16">
        <v>0</v>
      </c>
      <c r="N11" s="16">
        <v>0</v>
      </c>
      <c r="O11" s="16">
        <v>12.5</v>
      </c>
      <c r="P11" s="16">
        <v>12.5</v>
      </c>
      <c r="Q11" s="16">
        <v>55</v>
      </c>
      <c r="R11" s="17">
        <f t="shared" si="2"/>
        <v>10.2272727272727</v>
      </c>
      <c r="S11" s="17">
        <f t="shared" si="3"/>
        <v>25.2272727272727</v>
      </c>
      <c r="T11" s="16">
        <v>30</v>
      </c>
      <c r="U11" s="16">
        <v>7</v>
      </c>
      <c r="V11" s="16">
        <v>37</v>
      </c>
      <c r="W11" s="16">
        <v>46</v>
      </c>
      <c r="X11" s="17">
        <f t="shared" si="4"/>
        <v>8.04347826086957</v>
      </c>
      <c r="Y11" s="17">
        <f t="shared" si="5"/>
        <v>63.2707509881423</v>
      </c>
      <c r="Z11" s="16">
        <f t="shared" si="6"/>
        <v>5</v>
      </c>
      <c r="AA11" s="12">
        <v>44</v>
      </c>
      <c r="AB11" s="37">
        <f t="shared" si="7"/>
        <v>0.113636363636364</v>
      </c>
    </row>
    <row r="12" ht="18" customHeight="1" spans="1:28">
      <c r="A12" s="36" t="s">
        <v>47</v>
      </c>
      <c r="B12" s="41" t="s">
        <v>48</v>
      </c>
      <c r="C12" s="16" t="s">
        <v>37</v>
      </c>
      <c r="D12" s="16" t="s">
        <v>38</v>
      </c>
      <c r="E12" s="16">
        <v>70</v>
      </c>
      <c r="F12" s="16">
        <v>10</v>
      </c>
      <c r="G12" s="16">
        <v>80</v>
      </c>
      <c r="H12" s="16">
        <v>91</v>
      </c>
      <c r="I12" s="17">
        <f t="shared" si="0"/>
        <v>26.3736263736264</v>
      </c>
      <c r="J12" s="16">
        <v>14</v>
      </c>
      <c r="K12" s="16">
        <v>15</v>
      </c>
      <c r="L12" s="16">
        <f t="shared" si="1"/>
        <v>14</v>
      </c>
      <c r="M12" s="16">
        <v>0</v>
      </c>
      <c r="N12" s="16">
        <v>0</v>
      </c>
      <c r="O12" s="16">
        <v>12.5</v>
      </c>
      <c r="P12" s="16">
        <v>12.5</v>
      </c>
      <c r="Q12" s="16">
        <v>55</v>
      </c>
      <c r="R12" s="17">
        <f t="shared" si="2"/>
        <v>10.2272727272727</v>
      </c>
      <c r="S12" s="17">
        <f t="shared" si="3"/>
        <v>24.2272727272727</v>
      </c>
      <c r="T12" s="16">
        <v>30</v>
      </c>
      <c r="U12" s="16">
        <v>16</v>
      </c>
      <c r="V12" s="16">
        <v>46</v>
      </c>
      <c r="W12" s="16">
        <v>46</v>
      </c>
      <c r="X12" s="17">
        <f t="shared" si="4"/>
        <v>10</v>
      </c>
      <c r="Y12" s="17">
        <f t="shared" si="5"/>
        <v>60.6008991008991</v>
      </c>
      <c r="Z12" s="16">
        <f t="shared" si="6"/>
        <v>6</v>
      </c>
      <c r="AA12" s="12">
        <v>44</v>
      </c>
      <c r="AB12" s="37">
        <f t="shared" si="7"/>
        <v>0.136363636363636</v>
      </c>
    </row>
    <row r="13" ht="18" customHeight="1" spans="1:28">
      <c r="A13" s="36" t="s">
        <v>49</v>
      </c>
      <c r="B13" s="41" t="s">
        <v>50</v>
      </c>
      <c r="C13" s="16" t="s">
        <v>37</v>
      </c>
      <c r="D13" s="16" t="s">
        <v>38</v>
      </c>
      <c r="E13" s="16">
        <v>70</v>
      </c>
      <c r="F13" s="16">
        <v>7</v>
      </c>
      <c r="G13" s="16">
        <v>77</v>
      </c>
      <c r="H13" s="16">
        <v>91</v>
      </c>
      <c r="I13" s="17">
        <f t="shared" si="0"/>
        <v>25.3846153846154</v>
      </c>
      <c r="J13" s="16">
        <v>14</v>
      </c>
      <c r="K13" s="16">
        <v>15</v>
      </c>
      <c r="L13" s="16">
        <f t="shared" si="1"/>
        <v>14</v>
      </c>
      <c r="M13" s="16">
        <v>0</v>
      </c>
      <c r="N13" s="16">
        <v>0</v>
      </c>
      <c r="O13" s="16">
        <v>17.5</v>
      </c>
      <c r="P13" s="16">
        <v>17.5</v>
      </c>
      <c r="Q13" s="16">
        <v>55</v>
      </c>
      <c r="R13" s="17">
        <f t="shared" si="2"/>
        <v>14.3181818181818</v>
      </c>
      <c r="S13" s="17">
        <f t="shared" si="3"/>
        <v>28.3181818181818</v>
      </c>
      <c r="T13" s="16">
        <v>30</v>
      </c>
      <c r="U13" s="16">
        <v>0</v>
      </c>
      <c r="V13" s="16">
        <v>30</v>
      </c>
      <c r="W13" s="16">
        <v>46</v>
      </c>
      <c r="X13" s="17">
        <f t="shared" si="4"/>
        <v>6.52173913043478</v>
      </c>
      <c r="Y13" s="17">
        <f t="shared" si="5"/>
        <v>60.224536333232</v>
      </c>
      <c r="Z13" s="16">
        <f t="shared" si="6"/>
        <v>7</v>
      </c>
      <c r="AA13" s="12">
        <v>44</v>
      </c>
      <c r="AB13" s="37">
        <f t="shared" si="7"/>
        <v>0.159090909090909</v>
      </c>
    </row>
    <row r="14" ht="18" customHeight="1" spans="1:28">
      <c r="A14" s="36" t="s">
        <v>51</v>
      </c>
      <c r="B14" s="41" t="s">
        <v>52</v>
      </c>
      <c r="C14" s="16" t="s">
        <v>37</v>
      </c>
      <c r="D14" s="16" t="s">
        <v>38</v>
      </c>
      <c r="E14" s="16">
        <v>70</v>
      </c>
      <c r="F14" s="16">
        <v>20</v>
      </c>
      <c r="G14" s="16">
        <v>90</v>
      </c>
      <c r="H14" s="16">
        <v>91</v>
      </c>
      <c r="I14" s="17">
        <f t="shared" si="0"/>
        <v>29.6703296703297</v>
      </c>
      <c r="J14" s="16">
        <v>15</v>
      </c>
      <c r="K14" s="16">
        <v>15</v>
      </c>
      <c r="L14" s="16">
        <f t="shared" si="1"/>
        <v>15</v>
      </c>
      <c r="M14" s="16">
        <v>0</v>
      </c>
      <c r="N14" s="16">
        <v>6</v>
      </c>
      <c r="O14" s="16">
        <v>0</v>
      </c>
      <c r="P14" s="16">
        <v>6</v>
      </c>
      <c r="Q14" s="16">
        <v>55</v>
      </c>
      <c r="R14" s="17">
        <f t="shared" si="2"/>
        <v>4.90909090909091</v>
      </c>
      <c r="S14" s="17">
        <f t="shared" si="3"/>
        <v>19.9090909090909</v>
      </c>
      <c r="T14" s="16">
        <v>30</v>
      </c>
      <c r="U14" s="16">
        <v>7.5</v>
      </c>
      <c r="V14" s="16">
        <v>37.5</v>
      </c>
      <c r="W14" s="16">
        <v>46</v>
      </c>
      <c r="X14" s="17">
        <f t="shared" si="4"/>
        <v>8.15217391304348</v>
      </c>
      <c r="Y14" s="17">
        <f t="shared" si="5"/>
        <v>57.7315944924641</v>
      </c>
      <c r="Z14" s="16">
        <f t="shared" si="6"/>
        <v>8</v>
      </c>
      <c r="AA14" s="12">
        <v>44</v>
      </c>
      <c r="AB14" s="37">
        <f t="shared" si="7"/>
        <v>0.181818181818182</v>
      </c>
    </row>
    <row r="15" ht="18" customHeight="1" spans="1:28">
      <c r="A15" s="36" t="s">
        <v>53</v>
      </c>
      <c r="B15" s="41" t="s">
        <v>54</v>
      </c>
      <c r="C15" s="16" t="s">
        <v>37</v>
      </c>
      <c r="D15" s="16" t="s">
        <v>38</v>
      </c>
      <c r="E15" s="16">
        <v>70</v>
      </c>
      <c r="F15" s="16">
        <v>-12.5</v>
      </c>
      <c r="G15" s="16">
        <v>57.5</v>
      </c>
      <c r="H15" s="16">
        <v>91</v>
      </c>
      <c r="I15" s="17">
        <f t="shared" si="0"/>
        <v>18.956043956044</v>
      </c>
      <c r="J15" s="16">
        <v>15</v>
      </c>
      <c r="K15" s="16">
        <v>15</v>
      </c>
      <c r="L15" s="16">
        <f t="shared" si="1"/>
        <v>15</v>
      </c>
      <c r="M15" s="16">
        <v>0</v>
      </c>
      <c r="N15" s="16">
        <v>20</v>
      </c>
      <c r="O15" s="16">
        <v>0</v>
      </c>
      <c r="P15" s="16">
        <v>20</v>
      </c>
      <c r="Q15" s="16">
        <v>55</v>
      </c>
      <c r="R15" s="17">
        <f t="shared" si="2"/>
        <v>16.3636363636364</v>
      </c>
      <c r="S15" s="17">
        <f t="shared" si="3"/>
        <v>31.3636363636364</v>
      </c>
      <c r="T15" s="16">
        <v>30</v>
      </c>
      <c r="U15" s="16">
        <v>0</v>
      </c>
      <c r="V15" s="16">
        <v>30</v>
      </c>
      <c r="W15" s="16">
        <v>46</v>
      </c>
      <c r="X15" s="17">
        <f t="shared" si="4"/>
        <v>6.52173913043478</v>
      </c>
      <c r="Y15" s="17">
        <f t="shared" si="5"/>
        <v>56.8414194501152</v>
      </c>
      <c r="Z15" s="16">
        <f t="shared" si="6"/>
        <v>9</v>
      </c>
      <c r="AA15" s="12">
        <v>44</v>
      </c>
      <c r="AB15" s="37">
        <f t="shared" si="7"/>
        <v>0.204545454545455</v>
      </c>
    </row>
    <row r="16" ht="18" customHeight="1" spans="1:28">
      <c r="A16" s="36" t="s">
        <v>55</v>
      </c>
      <c r="B16" s="41" t="s">
        <v>56</v>
      </c>
      <c r="C16" s="16" t="s">
        <v>37</v>
      </c>
      <c r="D16" s="16" t="s">
        <v>38</v>
      </c>
      <c r="E16" s="16">
        <v>70</v>
      </c>
      <c r="F16" s="16">
        <v>18</v>
      </c>
      <c r="G16" s="16">
        <v>88</v>
      </c>
      <c r="H16" s="16">
        <v>91</v>
      </c>
      <c r="I16" s="17">
        <f t="shared" si="0"/>
        <v>29.010989010989</v>
      </c>
      <c r="J16" s="16">
        <v>15</v>
      </c>
      <c r="K16" s="16">
        <v>15</v>
      </c>
      <c r="L16" s="16">
        <f t="shared" si="1"/>
        <v>15</v>
      </c>
      <c r="M16" s="16">
        <v>0</v>
      </c>
      <c r="N16" s="16">
        <v>6</v>
      </c>
      <c r="O16" s="16">
        <v>0</v>
      </c>
      <c r="P16" s="16">
        <v>6</v>
      </c>
      <c r="Q16" s="16">
        <v>55</v>
      </c>
      <c r="R16" s="17">
        <f t="shared" si="2"/>
        <v>4.90909090909091</v>
      </c>
      <c r="S16" s="17">
        <f t="shared" si="3"/>
        <v>19.9090909090909</v>
      </c>
      <c r="T16" s="16">
        <v>30</v>
      </c>
      <c r="U16" s="16">
        <v>4.5</v>
      </c>
      <c r="V16" s="16">
        <v>34.5</v>
      </c>
      <c r="W16" s="16">
        <v>46</v>
      </c>
      <c r="X16" s="17">
        <f t="shared" si="4"/>
        <v>7.5</v>
      </c>
      <c r="Y16" s="17">
        <f t="shared" si="5"/>
        <v>56.4200799200799</v>
      </c>
      <c r="Z16" s="16">
        <f t="shared" si="6"/>
        <v>10</v>
      </c>
      <c r="AA16" s="12">
        <v>44</v>
      </c>
      <c r="AB16" s="37">
        <f t="shared" si="7"/>
        <v>0.227272727272727</v>
      </c>
    </row>
    <row r="17" ht="18" customHeight="1" spans="1:28">
      <c r="A17" s="36" t="s">
        <v>57</v>
      </c>
      <c r="B17" s="41" t="s">
        <v>58</v>
      </c>
      <c r="C17" s="16" t="s">
        <v>37</v>
      </c>
      <c r="D17" s="16" t="s">
        <v>38</v>
      </c>
      <c r="E17" s="16">
        <v>70</v>
      </c>
      <c r="F17" s="16">
        <v>20</v>
      </c>
      <c r="G17" s="16">
        <v>90</v>
      </c>
      <c r="H17" s="16">
        <v>91</v>
      </c>
      <c r="I17" s="17">
        <f t="shared" si="0"/>
        <v>29.6703296703297</v>
      </c>
      <c r="J17" s="16">
        <v>15</v>
      </c>
      <c r="K17" s="16">
        <v>15</v>
      </c>
      <c r="L17" s="16">
        <f t="shared" si="1"/>
        <v>15</v>
      </c>
      <c r="M17" s="16">
        <v>0</v>
      </c>
      <c r="N17" s="16">
        <v>0</v>
      </c>
      <c r="O17" s="16">
        <v>0</v>
      </c>
      <c r="P17" s="16">
        <v>0</v>
      </c>
      <c r="Q17" s="16">
        <v>55</v>
      </c>
      <c r="R17" s="17">
        <f t="shared" si="2"/>
        <v>0</v>
      </c>
      <c r="S17" s="17">
        <f t="shared" si="3"/>
        <v>15</v>
      </c>
      <c r="T17" s="16">
        <v>30</v>
      </c>
      <c r="U17" s="16">
        <v>0</v>
      </c>
      <c r="V17" s="16">
        <v>30</v>
      </c>
      <c r="W17" s="16">
        <v>46</v>
      </c>
      <c r="X17" s="17">
        <f t="shared" si="4"/>
        <v>6.52173913043478</v>
      </c>
      <c r="Y17" s="17">
        <f t="shared" si="5"/>
        <v>51.1920688007645</v>
      </c>
      <c r="Z17" s="16">
        <f t="shared" si="6"/>
        <v>11</v>
      </c>
      <c r="AA17" s="12">
        <v>44</v>
      </c>
      <c r="AB17" s="37">
        <f t="shared" si="7"/>
        <v>0.25</v>
      </c>
    </row>
    <row r="18" ht="18" customHeight="1" spans="1:28">
      <c r="A18" s="36" t="s">
        <v>59</v>
      </c>
      <c r="B18" s="41" t="s">
        <v>60</v>
      </c>
      <c r="C18" s="16" t="s">
        <v>37</v>
      </c>
      <c r="D18" s="16" t="s">
        <v>38</v>
      </c>
      <c r="E18" s="16">
        <v>70</v>
      </c>
      <c r="F18" s="16">
        <v>14</v>
      </c>
      <c r="G18" s="16">
        <v>84</v>
      </c>
      <c r="H18" s="16">
        <v>91</v>
      </c>
      <c r="I18" s="17">
        <f t="shared" si="0"/>
        <v>27.6923076923077</v>
      </c>
      <c r="J18" s="16">
        <v>15</v>
      </c>
      <c r="K18" s="16">
        <v>15</v>
      </c>
      <c r="L18" s="16">
        <f t="shared" si="1"/>
        <v>15</v>
      </c>
      <c r="M18" s="16">
        <v>0</v>
      </c>
      <c r="N18" s="16">
        <v>0</v>
      </c>
      <c r="O18" s="16">
        <v>0</v>
      </c>
      <c r="P18" s="16">
        <v>0</v>
      </c>
      <c r="Q18" s="16">
        <v>55</v>
      </c>
      <c r="R18" s="17">
        <f t="shared" si="2"/>
        <v>0</v>
      </c>
      <c r="S18" s="17">
        <f t="shared" si="3"/>
        <v>15</v>
      </c>
      <c r="T18" s="16">
        <v>30</v>
      </c>
      <c r="U18" s="16">
        <v>8.5</v>
      </c>
      <c r="V18" s="16">
        <v>38.5</v>
      </c>
      <c r="W18" s="16">
        <v>46</v>
      </c>
      <c r="X18" s="17">
        <f t="shared" si="4"/>
        <v>8.3695652173913</v>
      </c>
      <c r="Y18" s="17">
        <f t="shared" si="5"/>
        <v>51.061872909699</v>
      </c>
      <c r="Z18" s="16">
        <f t="shared" si="6"/>
        <v>12</v>
      </c>
      <c r="AA18" s="12">
        <v>44</v>
      </c>
      <c r="AB18" s="37">
        <f t="shared" si="7"/>
        <v>0.272727272727273</v>
      </c>
    </row>
    <row r="19" ht="18" customHeight="1" spans="1:28">
      <c r="A19" s="36" t="s">
        <v>61</v>
      </c>
      <c r="B19" s="42" t="s">
        <v>62</v>
      </c>
      <c r="C19" s="16" t="s">
        <v>37</v>
      </c>
      <c r="D19" s="16" t="s">
        <v>38</v>
      </c>
      <c r="E19" s="16">
        <v>70</v>
      </c>
      <c r="F19" s="16">
        <v>8</v>
      </c>
      <c r="G19" s="16">
        <v>78</v>
      </c>
      <c r="H19" s="16">
        <v>91</v>
      </c>
      <c r="I19" s="17">
        <f t="shared" si="0"/>
        <v>25.7142857142857</v>
      </c>
      <c r="J19" s="16">
        <v>15</v>
      </c>
      <c r="K19" s="16">
        <v>15</v>
      </c>
      <c r="L19" s="16">
        <f t="shared" si="1"/>
        <v>15</v>
      </c>
      <c r="M19" s="16">
        <v>0</v>
      </c>
      <c r="N19" s="16">
        <v>3</v>
      </c>
      <c r="O19" s="16">
        <v>0</v>
      </c>
      <c r="P19" s="16">
        <v>3</v>
      </c>
      <c r="Q19" s="16">
        <v>55</v>
      </c>
      <c r="R19" s="17">
        <f t="shared" si="2"/>
        <v>2.45454545454545</v>
      </c>
      <c r="S19" s="17">
        <f t="shared" si="3"/>
        <v>17.4545454545455</v>
      </c>
      <c r="T19" s="16">
        <v>30</v>
      </c>
      <c r="U19" s="16">
        <v>4.5</v>
      </c>
      <c r="V19" s="16">
        <v>34.5</v>
      </c>
      <c r="W19" s="16">
        <v>46</v>
      </c>
      <c r="X19" s="17">
        <f t="shared" si="4"/>
        <v>7.5</v>
      </c>
      <c r="Y19" s="17">
        <f t="shared" si="5"/>
        <v>50.6688311688312</v>
      </c>
      <c r="Z19" s="16">
        <f t="shared" si="6"/>
        <v>13</v>
      </c>
      <c r="AA19" s="12">
        <v>44</v>
      </c>
      <c r="AB19" s="37">
        <f t="shared" si="7"/>
        <v>0.295454545454545</v>
      </c>
    </row>
    <row r="20" ht="18" customHeight="1" spans="1:28">
      <c r="A20" s="36" t="s">
        <v>63</v>
      </c>
      <c r="B20" s="41" t="s">
        <v>64</v>
      </c>
      <c r="C20" s="16" t="s">
        <v>37</v>
      </c>
      <c r="D20" s="16" t="s">
        <v>38</v>
      </c>
      <c r="E20" s="16">
        <v>70</v>
      </c>
      <c r="F20" s="16">
        <v>10</v>
      </c>
      <c r="G20" s="16">
        <v>80</v>
      </c>
      <c r="H20" s="16">
        <v>91</v>
      </c>
      <c r="I20" s="17">
        <f t="shared" si="0"/>
        <v>26.3736263736264</v>
      </c>
      <c r="J20" s="16">
        <v>15</v>
      </c>
      <c r="K20" s="16">
        <v>15</v>
      </c>
      <c r="L20" s="16">
        <f t="shared" si="1"/>
        <v>15</v>
      </c>
      <c r="M20" s="16">
        <v>0</v>
      </c>
      <c r="N20" s="16">
        <v>2</v>
      </c>
      <c r="O20" s="16">
        <v>0</v>
      </c>
      <c r="P20" s="16">
        <v>2</v>
      </c>
      <c r="Q20" s="16">
        <v>55</v>
      </c>
      <c r="R20" s="17">
        <f t="shared" si="2"/>
        <v>1.63636363636364</v>
      </c>
      <c r="S20" s="17">
        <f t="shared" si="3"/>
        <v>16.6363636363636</v>
      </c>
      <c r="T20" s="16">
        <v>30</v>
      </c>
      <c r="U20" s="16">
        <v>4</v>
      </c>
      <c r="V20" s="16">
        <v>34</v>
      </c>
      <c r="W20" s="16">
        <v>46</v>
      </c>
      <c r="X20" s="17">
        <f t="shared" si="4"/>
        <v>7.39130434782609</v>
      </c>
      <c r="Y20" s="17">
        <f t="shared" si="5"/>
        <v>50.4012943578161</v>
      </c>
      <c r="Z20" s="16">
        <f t="shared" si="6"/>
        <v>14</v>
      </c>
      <c r="AA20" s="12">
        <v>44</v>
      </c>
      <c r="AB20" s="37">
        <f t="shared" si="7"/>
        <v>0.318181818181818</v>
      </c>
    </row>
    <row r="21" ht="18" customHeight="1" spans="1:28">
      <c r="A21" s="36" t="s">
        <v>65</v>
      </c>
      <c r="B21" s="41" t="s">
        <v>66</v>
      </c>
      <c r="C21" s="16" t="s">
        <v>37</v>
      </c>
      <c r="D21" s="16" t="s">
        <v>38</v>
      </c>
      <c r="E21" s="16">
        <v>70</v>
      </c>
      <c r="F21" s="16">
        <v>5</v>
      </c>
      <c r="G21" s="16">
        <v>75</v>
      </c>
      <c r="H21" s="16">
        <v>91</v>
      </c>
      <c r="I21" s="17">
        <f t="shared" si="0"/>
        <v>24.7252747252747</v>
      </c>
      <c r="J21" s="16">
        <v>15</v>
      </c>
      <c r="K21" s="16">
        <v>15</v>
      </c>
      <c r="L21" s="16">
        <f t="shared" si="1"/>
        <v>15</v>
      </c>
      <c r="M21" s="16">
        <v>0</v>
      </c>
      <c r="N21" s="16">
        <v>3</v>
      </c>
      <c r="O21" s="16">
        <v>0</v>
      </c>
      <c r="P21" s="16">
        <v>3</v>
      </c>
      <c r="Q21" s="16">
        <v>55</v>
      </c>
      <c r="R21" s="17">
        <f t="shared" si="2"/>
        <v>2.45454545454545</v>
      </c>
      <c r="S21" s="17">
        <f t="shared" si="3"/>
        <v>17.4545454545455</v>
      </c>
      <c r="T21" s="16">
        <v>30</v>
      </c>
      <c r="U21" s="16">
        <v>5.5</v>
      </c>
      <c r="V21" s="16">
        <v>35.5</v>
      </c>
      <c r="W21" s="16">
        <v>46</v>
      </c>
      <c r="X21" s="17">
        <f t="shared" si="4"/>
        <v>7.71739130434783</v>
      </c>
      <c r="Y21" s="17">
        <f t="shared" si="5"/>
        <v>49.897211484168</v>
      </c>
      <c r="Z21" s="16">
        <f t="shared" si="6"/>
        <v>15</v>
      </c>
      <c r="AA21" s="12">
        <v>44</v>
      </c>
      <c r="AB21" s="37">
        <f t="shared" si="7"/>
        <v>0.340909090909091</v>
      </c>
    </row>
    <row r="22" ht="18" customHeight="1" spans="1:28">
      <c r="A22" s="36" t="s">
        <v>67</v>
      </c>
      <c r="B22" s="41" t="s">
        <v>68</v>
      </c>
      <c r="C22" s="16" t="s">
        <v>37</v>
      </c>
      <c r="D22" s="16" t="s">
        <v>38</v>
      </c>
      <c r="E22" s="16">
        <v>70</v>
      </c>
      <c r="F22" s="16">
        <v>14</v>
      </c>
      <c r="G22" s="16">
        <v>84</v>
      </c>
      <c r="H22" s="16">
        <v>91</v>
      </c>
      <c r="I22" s="17">
        <f t="shared" si="0"/>
        <v>27.6923076923077</v>
      </c>
      <c r="J22" s="16">
        <v>15</v>
      </c>
      <c r="K22" s="16">
        <v>15</v>
      </c>
      <c r="L22" s="16">
        <f t="shared" si="1"/>
        <v>15</v>
      </c>
      <c r="M22" s="16">
        <v>0</v>
      </c>
      <c r="N22" s="16">
        <v>0</v>
      </c>
      <c r="O22" s="16">
        <v>0</v>
      </c>
      <c r="P22" s="16">
        <v>0</v>
      </c>
      <c r="Q22" s="16">
        <v>55</v>
      </c>
      <c r="R22" s="17">
        <f t="shared" si="2"/>
        <v>0</v>
      </c>
      <c r="S22" s="17">
        <f t="shared" si="3"/>
        <v>15</v>
      </c>
      <c r="T22" s="16">
        <v>30</v>
      </c>
      <c r="U22" s="16">
        <v>3</v>
      </c>
      <c r="V22" s="16">
        <v>33</v>
      </c>
      <c r="W22" s="16">
        <v>46</v>
      </c>
      <c r="X22" s="17">
        <f t="shared" si="4"/>
        <v>7.17391304347826</v>
      </c>
      <c r="Y22" s="17">
        <f t="shared" si="5"/>
        <v>49.866220735786</v>
      </c>
      <c r="Z22" s="16">
        <f t="shared" si="6"/>
        <v>16</v>
      </c>
      <c r="AA22" s="12">
        <v>44</v>
      </c>
      <c r="AB22" s="37">
        <f t="shared" si="7"/>
        <v>0.363636363636364</v>
      </c>
    </row>
    <row r="23" ht="18" customHeight="1" spans="1:28">
      <c r="A23" s="36" t="s">
        <v>69</v>
      </c>
      <c r="B23" s="41" t="s">
        <v>70</v>
      </c>
      <c r="C23" s="16" t="s">
        <v>37</v>
      </c>
      <c r="D23" s="16" t="s">
        <v>38</v>
      </c>
      <c r="E23" s="16">
        <v>70</v>
      </c>
      <c r="F23" s="16">
        <v>8</v>
      </c>
      <c r="G23" s="16">
        <v>78</v>
      </c>
      <c r="H23" s="16">
        <v>91</v>
      </c>
      <c r="I23" s="17">
        <f t="shared" si="0"/>
        <v>25.7142857142857</v>
      </c>
      <c r="J23" s="16">
        <v>15</v>
      </c>
      <c r="K23" s="16">
        <v>15</v>
      </c>
      <c r="L23" s="16">
        <f t="shared" si="1"/>
        <v>15</v>
      </c>
      <c r="M23" s="16">
        <v>0</v>
      </c>
      <c r="N23" s="16">
        <v>0</v>
      </c>
      <c r="O23" s="16">
        <v>0</v>
      </c>
      <c r="P23" s="16">
        <v>0</v>
      </c>
      <c r="Q23" s="16">
        <v>55</v>
      </c>
      <c r="R23" s="17">
        <f t="shared" si="2"/>
        <v>0</v>
      </c>
      <c r="S23" s="17">
        <f t="shared" si="3"/>
        <v>15</v>
      </c>
      <c r="T23" s="16">
        <v>30</v>
      </c>
      <c r="U23" s="16">
        <v>8.5</v>
      </c>
      <c r="V23" s="16">
        <v>38.5</v>
      </c>
      <c r="W23" s="16">
        <v>46</v>
      </c>
      <c r="X23" s="17">
        <f t="shared" si="4"/>
        <v>8.3695652173913</v>
      </c>
      <c r="Y23" s="17">
        <f t="shared" si="5"/>
        <v>49.083850931677</v>
      </c>
      <c r="Z23" s="16">
        <f t="shared" si="6"/>
        <v>17</v>
      </c>
      <c r="AA23" s="12">
        <v>44</v>
      </c>
      <c r="AB23" s="37">
        <f t="shared" si="7"/>
        <v>0.386363636363636</v>
      </c>
    </row>
    <row r="24" ht="18" customHeight="1" spans="1:28">
      <c r="A24" s="36" t="s">
        <v>71</v>
      </c>
      <c r="B24" s="41" t="s">
        <v>72</v>
      </c>
      <c r="C24" s="16" t="s">
        <v>37</v>
      </c>
      <c r="D24" s="16" t="s">
        <v>38</v>
      </c>
      <c r="E24" s="16">
        <v>70</v>
      </c>
      <c r="F24" s="16">
        <v>5</v>
      </c>
      <c r="G24" s="16">
        <v>75</v>
      </c>
      <c r="H24" s="16">
        <v>91</v>
      </c>
      <c r="I24" s="17">
        <f t="shared" si="0"/>
        <v>24.7252747252747</v>
      </c>
      <c r="J24" s="16">
        <v>15</v>
      </c>
      <c r="K24" s="16">
        <v>15</v>
      </c>
      <c r="L24" s="16">
        <f t="shared" si="1"/>
        <v>15</v>
      </c>
      <c r="M24" s="16">
        <v>0</v>
      </c>
      <c r="N24" s="16">
        <v>3</v>
      </c>
      <c r="O24" s="16">
        <v>0</v>
      </c>
      <c r="P24" s="16">
        <v>3</v>
      </c>
      <c r="Q24" s="16">
        <v>55</v>
      </c>
      <c r="R24" s="17">
        <f t="shared" si="2"/>
        <v>2.45454545454545</v>
      </c>
      <c r="S24" s="17">
        <f t="shared" si="3"/>
        <v>17.4545454545455</v>
      </c>
      <c r="T24" s="16">
        <v>30</v>
      </c>
      <c r="U24" s="16">
        <v>0</v>
      </c>
      <c r="V24" s="16">
        <v>30</v>
      </c>
      <c r="W24" s="16">
        <v>46</v>
      </c>
      <c r="X24" s="17">
        <f t="shared" si="4"/>
        <v>6.52173913043478</v>
      </c>
      <c r="Y24" s="17">
        <f t="shared" si="5"/>
        <v>48.701559310255</v>
      </c>
      <c r="Z24" s="16">
        <f t="shared" si="6"/>
        <v>18</v>
      </c>
      <c r="AA24" s="12">
        <v>44</v>
      </c>
      <c r="AB24" s="37">
        <f t="shared" si="7"/>
        <v>0.409090909090909</v>
      </c>
    </row>
    <row r="25" ht="18" customHeight="1" spans="1:28">
      <c r="A25" s="36" t="s">
        <v>73</v>
      </c>
      <c r="B25" s="41" t="s">
        <v>74</v>
      </c>
      <c r="C25" s="16" t="s">
        <v>37</v>
      </c>
      <c r="D25" s="16" t="s">
        <v>38</v>
      </c>
      <c r="E25" s="16">
        <v>70</v>
      </c>
      <c r="F25" s="16">
        <v>9</v>
      </c>
      <c r="G25" s="16">
        <v>79</v>
      </c>
      <c r="H25" s="16">
        <v>91</v>
      </c>
      <c r="I25" s="17">
        <f t="shared" si="0"/>
        <v>26.043956043956</v>
      </c>
      <c r="J25" s="16">
        <v>15</v>
      </c>
      <c r="K25" s="16">
        <v>15</v>
      </c>
      <c r="L25" s="16">
        <f t="shared" si="1"/>
        <v>15</v>
      </c>
      <c r="M25" s="16">
        <v>0</v>
      </c>
      <c r="N25" s="16">
        <v>0</v>
      </c>
      <c r="O25" s="16">
        <v>0</v>
      </c>
      <c r="P25" s="16">
        <v>0</v>
      </c>
      <c r="Q25" s="16">
        <v>55</v>
      </c>
      <c r="R25" s="17">
        <f t="shared" si="2"/>
        <v>0</v>
      </c>
      <c r="S25" s="17">
        <f t="shared" si="3"/>
        <v>15</v>
      </c>
      <c r="T25" s="16">
        <v>30</v>
      </c>
      <c r="U25" s="16">
        <v>4</v>
      </c>
      <c r="V25" s="16">
        <v>34</v>
      </c>
      <c r="W25" s="16">
        <v>46</v>
      </c>
      <c r="X25" s="17">
        <f t="shared" si="4"/>
        <v>7.39130434782609</v>
      </c>
      <c r="Y25" s="17">
        <f t="shared" si="5"/>
        <v>48.4352603917821</v>
      </c>
      <c r="Z25" s="16">
        <f t="shared" si="6"/>
        <v>19</v>
      </c>
      <c r="AA25" s="12">
        <v>44</v>
      </c>
      <c r="AB25" s="37">
        <f t="shared" si="7"/>
        <v>0.431818181818182</v>
      </c>
    </row>
    <row r="26" ht="18" customHeight="1" spans="1:28">
      <c r="A26" s="36" t="s">
        <v>75</v>
      </c>
      <c r="B26" s="41" t="s">
        <v>76</v>
      </c>
      <c r="C26" s="16" t="s">
        <v>37</v>
      </c>
      <c r="D26" s="16" t="s">
        <v>38</v>
      </c>
      <c r="E26" s="16">
        <v>70</v>
      </c>
      <c r="F26" s="16">
        <v>9</v>
      </c>
      <c r="G26" s="16">
        <v>79</v>
      </c>
      <c r="H26" s="16">
        <v>91</v>
      </c>
      <c r="I26" s="17">
        <f t="shared" si="0"/>
        <v>26.043956043956</v>
      </c>
      <c r="J26" s="16">
        <v>15</v>
      </c>
      <c r="K26" s="16">
        <v>15</v>
      </c>
      <c r="L26" s="16">
        <f t="shared" si="1"/>
        <v>15</v>
      </c>
      <c r="M26" s="16">
        <v>0</v>
      </c>
      <c r="N26" s="16">
        <v>0</v>
      </c>
      <c r="O26" s="16">
        <v>0</v>
      </c>
      <c r="P26" s="16">
        <v>0</v>
      </c>
      <c r="Q26" s="16">
        <v>55</v>
      </c>
      <c r="R26" s="17">
        <f t="shared" si="2"/>
        <v>0</v>
      </c>
      <c r="S26" s="17">
        <f t="shared" si="3"/>
        <v>15</v>
      </c>
      <c r="T26" s="16">
        <v>30</v>
      </c>
      <c r="U26" s="16">
        <v>2.5</v>
      </c>
      <c r="V26" s="16">
        <v>32.5</v>
      </c>
      <c r="W26" s="16">
        <v>46</v>
      </c>
      <c r="X26" s="17">
        <f t="shared" si="4"/>
        <v>7.06521739130435</v>
      </c>
      <c r="Y26" s="17">
        <f t="shared" si="5"/>
        <v>48.1091734352604</v>
      </c>
      <c r="Z26" s="16">
        <f t="shared" si="6"/>
        <v>20</v>
      </c>
      <c r="AA26" s="12">
        <v>44</v>
      </c>
      <c r="AB26" s="37">
        <f t="shared" si="7"/>
        <v>0.454545454545455</v>
      </c>
    </row>
    <row r="27" ht="18" customHeight="1" spans="1:28">
      <c r="A27" s="36" t="s">
        <v>77</v>
      </c>
      <c r="B27" s="41" t="s">
        <v>78</v>
      </c>
      <c r="C27" s="16" t="s">
        <v>37</v>
      </c>
      <c r="D27" s="16" t="s">
        <v>38</v>
      </c>
      <c r="E27" s="16">
        <v>70</v>
      </c>
      <c r="F27" s="16">
        <v>8</v>
      </c>
      <c r="G27" s="16">
        <v>78</v>
      </c>
      <c r="H27" s="16">
        <v>91</v>
      </c>
      <c r="I27" s="17">
        <f t="shared" si="0"/>
        <v>25.7142857142857</v>
      </c>
      <c r="J27" s="16">
        <v>15</v>
      </c>
      <c r="K27" s="16">
        <v>15</v>
      </c>
      <c r="L27" s="16">
        <f t="shared" si="1"/>
        <v>15</v>
      </c>
      <c r="M27" s="16">
        <v>0</v>
      </c>
      <c r="N27" s="16">
        <v>0</v>
      </c>
      <c r="O27" s="16">
        <v>0</v>
      </c>
      <c r="P27" s="16">
        <v>0</v>
      </c>
      <c r="Q27" s="16">
        <v>55</v>
      </c>
      <c r="R27" s="17">
        <f t="shared" si="2"/>
        <v>0</v>
      </c>
      <c r="S27" s="17">
        <f t="shared" si="3"/>
        <v>15</v>
      </c>
      <c r="T27" s="16">
        <v>30</v>
      </c>
      <c r="U27" s="16">
        <v>2.5</v>
      </c>
      <c r="V27" s="16">
        <v>32.5</v>
      </c>
      <c r="W27" s="16">
        <v>46</v>
      </c>
      <c r="X27" s="17">
        <f t="shared" si="4"/>
        <v>7.06521739130435</v>
      </c>
      <c r="Y27" s="17">
        <f t="shared" si="5"/>
        <v>47.7795031055901</v>
      </c>
      <c r="Z27" s="16">
        <f t="shared" si="6"/>
        <v>21</v>
      </c>
      <c r="AA27" s="12">
        <v>44</v>
      </c>
      <c r="AB27" s="37">
        <f t="shared" si="7"/>
        <v>0.477272727272727</v>
      </c>
    </row>
    <row r="28" ht="18" customHeight="1" spans="1:28">
      <c r="A28" s="36" t="s">
        <v>79</v>
      </c>
      <c r="B28" s="41" t="s">
        <v>80</v>
      </c>
      <c r="C28" s="16" t="s">
        <v>37</v>
      </c>
      <c r="D28" s="16" t="s">
        <v>38</v>
      </c>
      <c r="E28" s="16">
        <v>70</v>
      </c>
      <c r="F28" s="16">
        <v>4</v>
      </c>
      <c r="G28" s="16">
        <v>74</v>
      </c>
      <c r="H28" s="16">
        <v>91</v>
      </c>
      <c r="I28" s="17">
        <f t="shared" si="0"/>
        <v>24.3956043956044</v>
      </c>
      <c r="J28" s="16">
        <v>15</v>
      </c>
      <c r="K28" s="16">
        <v>15</v>
      </c>
      <c r="L28" s="16">
        <f t="shared" si="1"/>
        <v>15</v>
      </c>
      <c r="M28" s="16">
        <v>0</v>
      </c>
      <c r="N28" s="16">
        <v>0</v>
      </c>
      <c r="O28" s="16">
        <v>0</v>
      </c>
      <c r="P28" s="16">
        <v>0</v>
      </c>
      <c r="Q28" s="16">
        <v>55</v>
      </c>
      <c r="R28" s="17">
        <f t="shared" si="2"/>
        <v>0</v>
      </c>
      <c r="S28" s="17">
        <f t="shared" si="3"/>
        <v>15</v>
      </c>
      <c r="T28" s="16">
        <v>30</v>
      </c>
      <c r="U28" s="16">
        <v>8</v>
      </c>
      <c r="V28" s="16">
        <v>38</v>
      </c>
      <c r="W28" s="16">
        <v>46</v>
      </c>
      <c r="X28" s="17">
        <f t="shared" si="4"/>
        <v>8.26086956521739</v>
      </c>
      <c r="Y28" s="17">
        <f t="shared" si="5"/>
        <v>47.6564739608218</v>
      </c>
      <c r="Z28" s="16">
        <f t="shared" si="6"/>
        <v>22</v>
      </c>
      <c r="AA28" s="12">
        <v>44</v>
      </c>
      <c r="AB28" s="37">
        <f t="shared" si="7"/>
        <v>0.5</v>
      </c>
    </row>
    <row r="29" ht="18" customHeight="1" spans="1:28">
      <c r="A29" s="36" t="s">
        <v>81</v>
      </c>
      <c r="B29" s="41" t="s">
        <v>82</v>
      </c>
      <c r="C29" s="16" t="s">
        <v>37</v>
      </c>
      <c r="D29" s="16" t="s">
        <v>38</v>
      </c>
      <c r="E29" s="16">
        <v>70</v>
      </c>
      <c r="F29" s="16">
        <v>4</v>
      </c>
      <c r="G29" s="16">
        <v>74</v>
      </c>
      <c r="H29" s="16">
        <v>91</v>
      </c>
      <c r="I29" s="17">
        <f t="shared" si="0"/>
        <v>24.3956043956044</v>
      </c>
      <c r="J29" s="16">
        <v>15</v>
      </c>
      <c r="K29" s="16">
        <v>15</v>
      </c>
      <c r="L29" s="16">
        <f t="shared" si="1"/>
        <v>15</v>
      </c>
      <c r="M29" s="16">
        <v>0</v>
      </c>
      <c r="N29" s="16">
        <v>0</v>
      </c>
      <c r="O29" s="16">
        <v>0</v>
      </c>
      <c r="P29" s="16">
        <v>0</v>
      </c>
      <c r="Q29" s="16">
        <v>55</v>
      </c>
      <c r="R29" s="17">
        <f t="shared" si="2"/>
        <v>0</v>
      </c>
      <c r="S29" s="17">
        <f t="shared" si="3"/>
        <v>15</v>
      </c>
      <c r="T29" s="16">
        <v>30</v>
      </c>
      <c r="U29" s="16">
        <v>8</v>
      </c>
      <c r="V29" s="16">
        <v>38</v>
      </c>
      <c r="W29" s="16">
        <v>46</v>
      </c>
      <c r="X29" s="17">
        <f t="shared" si="4"/>
        <v>8.26086956521739</v>
      </c>
      <c r="Y29" s="17">
        <f t="shared" si="5"/>
        <v>47.6564739608218</v>
      </c>
      <c r="Z29" s="16">
        <f t="shared" si="6"/>
        <v>22</v>
      </c>
      <c r="AA29" s="12">
        <v>44</v>
      </c>
      <c r="AB29" s="37">
        <f t="shared" si="7"/>
        <v>0.5</v>
      </c>
    </row>
    <row r="30" ht="18" customHeight="1" spans="1:28">
      <c r="A30" s="36" t="s">
        <v>83</v>
      </c>
      <c r="B30" s="41" t="s">
        <v>84</v>
      </c>
      <c r="C30" s="16" t="s">
        <v>37</v>
      </c>
      <c r="D30" s="16" t="s">
        <v>38</v>
      </c>
      <c r="E30" s="16">
        <v>70</v>
      </c>
      <c r="F30" s="16">
        <v>5</v>
      </c>
      <c r="G30" s="16">
        <v>75</v>
      </c>
      <c r="H30" s="16">
        <v>91</v>
      </c>
      <c r="I30" s="17">
        <f t="shared" si="0"/>
        <v>24.7252747252747</v>
      </c>
      <c r="J30" s="16">
        <v>15</v>
      </c>
      <c r="K30" s="16">
        <v>15</v>
      </c>
      <c r="L30" s="16">
        <f t="shared" si="1"/>
        <v>15</v>
      </c>
      <c r="M30" s="16">
        <v>0</v>
      </c>
      <c r="N30" s="16">
        <v>0</v>
      </c>
      <c r="O30" s="16">
        <v>0</v>
      </c>
      <c r="P30" s="16">
        <v>0</v>
      </c>
      <c r="Q30" s="16">
        <v>55</v>
      </c>
      <c r="R30" s="17">
        <f t="shared" si="2"/>
        <v>0</v>
      </c>
      <c r="S30" s="17">
        <f t="shared" si="3"/>
        <v>15</v>
      </c>
      <c r="T30" s="16">
        <v>30</v>
      </c>
      <c r="U30" s="16">
        <v>5</v>
      </c>
      <c r="V30" s="16">
        <v>35</v>
      </c>
      <c r="W30" s="16">
        <v>46</v>
      </c>
      <c r="X30" s="17">
        <f t="shared" si="4"/>
        <v>7.60869565217391</v>
      </c>
      <c r="Y30" s="17">
        <f t="shared" si="5"/>
        <v>47.3339703774486</v>
      </c>
      <c r="Z30" s="16">
        <f t="shared" si="6"/>
        <v>24</v>
      </c>
      <c r="AA30" s="12">
        <v>44</v>
      </c>
      <c r="AB30" s="37">
        <f t="shared" si="7"/>
        <v>0.545454545454545</v>
      </c>
    </row>
    <row r="31" ht="18" customHeight="1" spans="1:28">
      <c r="A31" s="36" t="s">
        <v>85</v>
      </c>
      <c r="B31" s="41" t="s">
        <v>86</v>
      </c>
      <c r="C31" s="16" t="s">
        <v>37</v>
      </c>
      <c r="D31" s="16" t="s">
        <v>38</v>
      </c>
      <c r="E31" s="16">
        <v>70</v>
      </c>
      <c r="F31" s="16">
        <v>2</v>
      </c>
      <c r="G31" s="16">
        <v>72</v>
      </c>
      <c r="H31" s="16">
        <v>91</v>
      </c>
      <c r="I31" s="17">
        <f t="shared" si="0"/>
        <v>23.7362637362637</v>
      </c>
      <c r="J31" s="16">
        <v>15</v>
      </c>
      <c r="K31" s="16">
        <v>15</v>
      </c>
      <c r="L31" s="16">
        <f t="shared" si="1"/>
        <v>15</v>
      </c>
      <c r="M31" s="16">
        <v>0</v>
      </c>
      <c r="N31" s="16">
        <v>0</v>
      </c>
      <c r="O31" s="16">
        <v>0</v>
      </c>
      <c r="P31" s="16">
        <v>0</v>
      </c>
      <c r="Q31" s="16">
        <v>55</v>
      </c>
      <c r="R31" s="17">
        <f t="shared" si="2"/>
        <v>0</v>
      </c>
      <c r="S31" s="17">
        <f t="shared" si="3"/>
        <v>15</v>
      </c>
      <c r="T31" s="16">
        <v>30</v>
      </c>
      <c r="U31" s="16">
        <v>7.5</v>
      </c>
      <c r="V31" s="16">
        <v>37.5</v>
      </c>
      <c r="W31" s="16">
        <v>46</v>
      </c>
      <c r="X31" s="17">
        <f t="shared" si="4"/>
        <v>8.15217391304348</v>
      </c>
      <c r="Y31" s="17">
        <f t="shared" si="5"/>
        <v>46.8884376493072</v>
      </c>
      <c r="Z31" s="16">
        <f t="shared" si="6"/>
        <v>25</v>
      </c>
      <c r="AA31" s="12">
        <v>44</v>
      </c>
      <c r="AB31" s="37">
        <f t="shared" si="7"/>
        <v>0.568181818181818</v>
      </c>
    </row>
    <row r="32" ht="18" customHeight="1" spans="1:28">
      <c r="A32" s="36" t="s">
        <v>87</v>
      </c>
      <c r="B32" s="41" t="s">
        <v>88</v>
      </c>
      <c r="C32" s="16" t="s">
        <v>37</v>
      </c>
      <c r="D32" s="16" t="s">
        <v>38</v>
      </c>
      <c r="E32" s="16">
        <v>70</v>
      </c>
      <c r="F32" s="16">
        <v>-4</v>
      </c>
      <c r="G32" s="16">
        <v>66</v>
      </c>
      <c r="H32" s="16">
        <v>91</v>
      </c>
      <c r="I32" s="17">
        <f t="shared" si="0"/>
        <v>21.7582417582418</v>
      </c>
      <c r="J32" s="16">
        <v>15</v>
      </c>
      <c r="K32" s="16">
        <v>15</v>
      </c>
      <c r="L32" s="16">
        <f t="shared" si="1"/>
        <v>15</v>
      </c>
      <c r="M32" s="16">
        <v>0</v>
      </c>
      <c r="N32" s="16">
        <v>0</v>
      </c>
      <c r="O32" s="16">
        <v>0</v>
      </c>
      <c r="P32" s="16">
        <v>0</v>
      </c>
      <c r="Q32" s="16">
        <v>55</v>
      </c>
      <c r="R32" s="17">
        <f t="shared" si="2"/>
        <v>0</v>
      </c>
      <c r="S32" s="17">
        <f t="shared" si="3"/>
        <v>15</v>
      </c>
      <c r="T32" s="16">
        <v>30</v>
      </c>
      <c r="U32" s="16">
        <v>10</v>
      </c>
      <c r="V32" s="16">
        <v>40</v>
      </c>
      <c r="W32" s="16">
        <v>46</v>
      </c>
      <c r="X32" s="17">
        <f t="shared" si="4"/>
        <v>8.69565217391304</v>
      </c>
      <c r="Y32" s="17">
        <f t="shared" si="5"/>
        <v>45.4538939321548</v>
      </c>
      <c r="Z32" s="16">
        <f t="shared" si="6"/>
        <v>26</v>
      </c>
      <c r="AA32" s="12">
        <v>44</v>
      </c>
      <c r="AB32" s="37">
        <f t="shared" si="7"/>
        <v>0.590909090909091</v>
      </c>
    </row>
    <row r="33" ht="18" customHeight="1" spans="1:28">
      <c r="A33" s="36" t="s">
        <v>89</v>
      </c>
      <c r="B33" s="41" t="s">
        <v>90</v>
      </c>
      <c r="C33" s="16" t="s">
        <v>37</v>
      </c>
      <c r="D33" s="16" t="s">
        <v>38</v>
      </c>
      <c r="E33" s="16">
        <v>70</v>
      </c>
      <c r="F33" s="16">
        <v>1</v>
      </c>
      <c r="G33" s="16">
        <v>71</v>
      </c>
      <c r="H33" s="16">
        <v>91</v>
      </c>
      <c r="I33" s="17">
        <f t="shared" si="0"/>
        <v>23.4065934065934</v>
      </c>
      <c r="J33" s="16">
        <v>15</v>
      </c>
      <c r="K33" s="16">
        <v>15</v>
      </c>
      <c r="L33" s="16">
        <f t="shared" si="1"/>
        <v>15</v>
      </c>
      <c r="M33" s="16">
        <v>0</v>
      </c>
      <c r="N33" s="16">
        <v>0</v>
      </c>
      <c r="O33" s="16">
        <v>0</v>
      </c>
      <c r="P33" s="16">
        <v>0</v>
      </c>
      <c r="Q33" s="16">
        <v>55</v>
      </c>
      <c r="R33" s="17">
        <f t="shared" si="2"/>
        <v>0</v>
      </c>
      <c r="S33" s="17">
        <f t="shared" si="3"/>
        <v>15</v>
      </c>
      <c r="T33" s="16">
        <v>30</v>
      </c>
      <c r="U33" s="16">
        <v>0</v>
      </c>
      <c r="V33" s="16">
        <v>30</v>
      </c>
      <c r="W33" s="16">
        <v>46</v>
      </c>
      <c r="X33" s="17">
        <f t="shared" si="4"/>
        <v>6.52173913043478</v>
      </c>
      <c r="Y33" s="17">
        <f t="shared" si="5"/>
        <v>44.9283325370282</v>
      </c>
      <c r="Z33" s="16">
        <f t="shared" si="6"/>
        <v>27</v>
      </c>
      <c r="AA33" s="12">
        <v>44</v>
      </c>
      <c r="AB33" s="37">
        <f t="shared" si="7"/>
        <v>0.613636363636364</v>
      </c>
    </row>
    <row r="34" ht="18" customHeight="1" spans="1:28">
      <c r="A34" s="36" t="s">
        <v>91</v>
      </c>
      <c r="B34" s="41" t="s">
        <v>92</v>
      </c>
      <c r="C34" s="16" t="s">
        <v>37</v>
      </c>
      <c r="D34" s="16" t="s">
        <v>38</v>
      </c>
      <c r="E34" s="16">
        <v>70</v>
      </c>
      <c r="F34" s="16">
        <v>-1</v>
      </c>
      <c r="G34" s="16">
        <v>69</v>
      </c>
      <c r="H34" s="16">
        <v>91</v>
      </c>
      <c r="I34" s="17">
        <f t="shared" si="0"/>
        <v>22.7472527472527</v>
      </c>
      <c r="J34" s="16">
        <v>15</v>
      </c>
      <c r="K34" s="16">
        <v>15</v>
      </c>
      <c r="L34" s="16">
        <f t="shared" si="1"/>
        <v>15</v>
      </c>
      <c r="M34" s="16">
        <v>0</v>
      </c>
      <c r="N34" s="16">
        <v>0</v>
      </c>
      <c r="O34" s="16">
        <v>0</v>
      </c>
      <c r="P34" s="16">
        <v>0</v>
      </c>
      <c r="Q34" s="16">
        <v>55</v>
      </c>
      <c r="R34" s="17">
        <f t="shared" si="2"/>
        <v>0</v>
      </c>
      <c r="S34" s="17">
        <f t="shared" si="3"/>
        <v>15</v>
      </c>
      <c r="T34" s="16">
        <v>30</v>
      </c>
      <c r="U34" s="16">
        <v>2</v>
      </c>
      <c r="V34" s="16">
        <v>32</v>
      </c>
      <c r="W34" s="16">
        <v>46</v>
      </c>
      <c r="X34" s="17">
        <f t="shared" si="4"/>
        <v>6.95652173913043</v>
      </c>
      <c r="Y34" s="17">
        <f t="shared" si="5"/>
        <v>44.7037744863831</v>
      </c>
      <c r="Z34" s="16">
        <f t="shared" si="6"/>
        <v>28</v>
      </c>
      <c r="AA34" s="12">
        <v>44</v>
      </c>
      <c r="AB34" s="37">
        <f t="shared" si="7"/>
        <v>0.636363636363636</v>
      </c>
    </row>
    <row r="35" ht="18" customHeight="1" spans="1:28">
      <c r="A35" s="36" t="s">
        <v>93</v>
      </c>
      <c r="B35" s="41" t="s">
        <v>94</v>
      </c>
      <c r="C35" s="16" t="s">
        <v>37</v>
      </c>
      <c r="D35" s="16" t="s">
        <v>38</v>
      </c>
      <c r="E35" s="16">
        <v>70</v>
      </c>
      <c r="F35" s="16">
        <v>0</v>
      </c>
      <c r="G35" s="16">
        <v>70</v>
      </c>
      <c r="H35" s="16">
        <v>91</v>
      </c>
      <c r="I35" s="17">
        <f t="shared" si="0"/>
        <v>23.0769230769231</v>
      </c>
      <c r="J35" s="16">
        <v>15</v>
      </c>
      <c r="K35" s="16">
        <v>15</v>
      </c>
      <c r="L35" s="16">
        <f t="shared" si="1"/>
        <v>15</v>
      </c>
      <c r="M35" s="16">
        <v>0</v>
      </c>
      <c r="N35" s="16">
        <v>0</v>
      </c>
      <c r="O35" s="16">
        <v>0</v>
      </c>
      <c r="P35" s="16">
        <v>0</v>
      </c>
      <c r="Q35" s="16">
        <v>55</v>
      </c>
      <c r="R35" s="17">
        <f t="shared" si="2"/>
        <v>0</v>
      </c>
      <c r="S35" s="17">
        <f t="shared" si="3"/>
        <v>15</v>
      </c>
      <c r="T35" s="16">
        <v>30</v>
      </c>
      <c r="U35" s="16">
        <v>0</v>
      </c>
      <c r="V35" s="16">
        <v>30</v>
      </c>
      <c r="W35" s="16">
        <v>46</v>
      </c>
      <c r="X35" s="17">
        <f t="shared" si="4"/>
        <v>6.52173913043478</v>
      </c>
      <c r="Y35" s="17">
        <f t="shared" si="5"/>
        <v>44.5986622073579</v>
      </c>
      <c r="Z35" s="16">
        <f t="shared" si="6"/>
        <v>29</v>
      </c>
      <c r="AA35" s="12">
        <v>44</v>
      </c>
      <c r="AB35" s="37">
        <f t="shared" si="7"/>
        <v>0.659090909090909</v>
      </c>
    </row>
    <row r="36" ht="18" customHeight="1" spans="1:28">
      <c r="A36" s="36" t="s">
        <v>95</v>
      </c>
      <c r="B36" s="41" t="s">
        <v>96</v>
      </c>
      <c r="C36" s="16" t="s">
        <v>37</v>
      </c>
      <c r="D36" s="16" t="s">
        <v>38</v>
      </c>
      <c r="E36" s="16">
        <v>70</v>
      </c>
      <c r="F36" s="16">
        <v>-0.5</v>
      </c>
      <c r="G36" s="16">
        <v>69.5</v>
      </c>
      <c r="H36" s="16">
        <v>91</v>
      </c>
      <c r="I36" s="17">
        <f t="shared" si="0"/>
        <v>22.9120879120879</v>
      </c>
      <c r="J36" s="16">
        <v>15</v>
      </c>
      <c r="K36" s="16">
        <v>15</v>
      </c>
      <c r="L36" s="16">
        <f t="shared" si="1"/>
        <v>15</v>
      </c>
      <c r="M36" s="16">
        <v>0</v>
      </c>
      <c r="N36" s="16">
        <v>0</v>
      </c>
      <c r="O36" s="16">
        <v>0</v>
      </c>
      <c r="P36" s="16">
        <v>0</v>
      </c>
      <c r="Q36" s="16">
        <v>55</v>
      </c>
      <c r="R36" s="17">
        <f t="shared" si="2"/>
        <v>0</v>
      </c>
      <c r="S36" s="17">
        <f t="shared" si="3"/>
        <v>15</v>
      </c>
      <c r="T36" s="16">
        <v>30</v>
      </c>
      <c r="U36" s="16">
        <v>0</v>
      </c>
      <c r="V36" s="16">
        <v>30</v>
      </c>
      <c r="W36" s="16">
        <v>46</v>
      </c>
      <c r="X36" s="17">
        <f t="shared" si="4"/>
        <v>6.52173913043478</v>
      </c>
      <c r="Y36" s="17">
        <f t="shared" si="5"/>
        <v>44.4338270425227</v>
      </c>
      <c r="Z36" s="16">
        <f t="shared" si="6"/>
        <v>30</v>
      </c>
      <c r="AA36" s="12">
        <v>44</v>
      </c>
      <c r="AB36" s="37">
        <f t="shared" si="7"/>
        <v>0.681818181818182</v>
      </c>
    </row>
    <row r="37" ht="18" customHeight="1" spans="1:28">
      <c r="A37" s="36" t="s">
        <v>97</v>
      </c>
      <c r="B37" s="41" t="s">
        <v>98</v>
      </c>
      <c r="C37" s="16" t="s">
        <v>37</v>
      </c>
      <c r="D37" s="16" t="s">
        <v>38</v>
      </c>
      <c r="E37" s="16">
        <v>70</v>
      </c>
      <c r="F37" s="16">
        <v>1</v>
      </c>
      <c r="G37" s="16">
        <v>71</v>
      </c>
      <c r="H37" s="16">
        <v>91</v>
      </c>
      <c r="I37" s="17">
        <f t="shared" si="0"/>
        <v>23.4065934065934</v>
      </c>
      <c r="J37" s="16">
        <v>14</v>
      </c>
      <c r="K37" s="16">
        <v>15</v>
      </c>
      <c r="L37" s="16">
        <f t="shared" si="1"/>
        <v>14</v>
      </c>
      <c r="M37" s="16">
        <v>0</v>
      </c>
      <c r="N37" s="16">
        <v>0</v>
      </c>
      <c r="O37" s="16">
        <v>0</v>
      </c>
      <c r="P37" s="16">
        <v>0</v>
      </c>
      <c r="Q37" s="16">
        <v>55</v>
      </c>
      <c r="R37" s="17">
        <f t="shared" si="2"/>
        <v>0</v>
      </c>
      <c r="S37" s="17">
        <f t="shared" si="3"/>
        <v>14</v>
      </c>
      <c r="T37" s="16">
        <v>30</v>
      </c>
      <c r="U37" s="16">
        <v>1</v>
      </c>
      <c r="V37" s="16">
        <v>31</v>
      </c>
      <c r="W37" s="16">
        <v>46</v>
      </c>
      <c r="X37" s="17">
        <f t="shared" si="4"/>
        <v>6.73913043478261</v>
      </c>
      <c r="Y37" s="17">
        <f t="shared" si="5"/>
        <v>44.145723841376</v>
      </c>
      <c r="Z37" s="16">
        <f t="shared" si="6"/>
        <v>31</v>
      </c>
      <c r="AA37" s="12">
        <v>44</v>
      </c>
      <c r="AB37" s="37">
        <f t="shared" si="7"/>
        <v>0.704545454545455</v>
      </c>
    </row>
    <row r="38" ht="18" customHeight="1" spans="1:28">
      <c r="A38" s="36" t="s">
        <v>99</v>
      </c>
      <c r="B38" s="41" t="s">
        <v>100</v>
      </c>
      <c r="C38" s="16" t="s">
        <v>37</v>
      </c>
      <c r="D38" s="16" t="s">
        <v>38</v>
      </c>
      <c r="E38" s="16">
        <v>70</v>
      </c>
      <c r="F38" s="16">
        <v>-2.5</v>
      </c>
      <c r="G38" s="16">
        <v>67.5</v>
      </c>
      <c r="H38" s="16">
        <v>91</v>
      </c>
      <c r="I38" s="17">
        <f t="shared" si="0"/>
        <v>22.2527472527473</v>
      </c>
      <c r="J38" s="16">
        <v>15</v>
      </c>
      <c r="K38" s="16">
        <v>15</v>
      </c>
      <c r="L38" s="16">
        <f t="shared" si="1"/>
        <v>15</v>
      </c>
      <c r="M38" s="16">
        <v>0</v>
      </c>
      <c r="N38" s="16">
        <v>0</v>
      </c>
      <c r="O38" s="16">
        <v>0</v>
      </c>
      <c r="P38" s="16">
        <v>0</v>
      </c>
      <c r="Q38" s="16">
        <v>55</v>
      </c>
      <c r="R38" s="17">
        <f t="shared" si="2"/>
        <v>0</v>
      </c>
      <c r="S38" s="17">
        <f t="shared" si="3"/>
        <v>15</v>
      </c>
      <c r="T38" s="16">
        <v>30</v>
      </c>
      <c r="U38" s="16">
        <v>1</v>
      </c>
      <c r="V38" s="16">
        <v>31</v>
      </c>
      <c r="W38" s="16">
        <v>46</v>
      </c>
      <c r="X38" s="17">
        <f t="shared" si="4"/>
        <v>6.73913043478261</v>
      </c>
      <c r="Y38" s="17">
        <f t="shared" si="5"/>
        <v>43.9918776875299</v>
      </c>
      <c r="Z38" s="16">
        <f t="shared" si="6"/>
        <v>32</v>
      </c>
      <c r="AA38" s="12">
        <v>44</v>
      </c>
      <c r="AB38" s="37">
        <f t="shared" si="7"/>
        <v>0.727272727272727</v>
      </c>
    </row>
    <row r="39" ht="18" customHeight="1" spans="1:28">
      <c r="A39" s="36" t="s">
        <v>101</v>
      </c>
      <c r="B39" s="41" t="s">
        <v>102</v>
      </c>
      <c r="C39" s="16" t="s">
        <v>37</v>
      </c>
      <c r="D39" s="16" t="s">
        <v>38</v>
      </c>
      <c r="E39" s="16">
        <v>70</v>
      </c>
      <c r="F39" s="16">
        <v>-3</v>
      </c>
      <c r="G39" s="16">
        <v>67</v>
      </c>
      <c r="H39" s="16">
        <v>91</v>
      </c>
      <c r="I39" s="17">
        <f t="shared" si="0"/>
        <v>22.0879120879121</v>
      </c>
      <c r="J39" s="16">
        <v>14</v>
      </c>
      <c r="K39" s="16">
        <v>15</v>
      </c>
      <c r="L39" s="16">
        <f t="shared" si="1"/>
        <v>14</v>
      </c>
      <c r="M39" s="16">
        <v>0</v>
      </c>
      <c r="N39" s="16">
        <v>0</v>
      </c>
      <c r="O39" s="16">
        <v>0</v>
      </c>
      <c r="P39" s="16">
        <v>0</v>
      </c>
      <c r="Q39" s="16">
        <v>55</v>
      </c>
      <c r="R39" s="17">
        <f t="shared" si="2"/>
        <v>0</v>
      </c>
      <c r="S39" s="17">
        <f t="shared" si="3"/>
        <v>14</v>
      </c>
      <c r="T39" s="16">
        <v>30</v>
      </c>
      <c r="U39" s="16">
        <v>4.5</v>
      </c>
      <c r="V39" s="16">
        <v>34.5</v>
      </c>
      <c r="W39" s="16">
        <v>46</v>
      </c>
      <c r="X39" s="17">
        <f t="shared" si="4"/>
        <v>7.5</v>
      </c>
      <c r="Y39" s="17">
        <f t="shared" si="5"/>
        <v>43.5879120879121</v>
      </c>
      <c r="Z39" s="16">
        <f t="shared" si="6"/>
        <v>33</v>
      </c>
      <c r="AA39" s="12">
        <v>44</v>
      </c>
      <c r="AB39" s="37">
        <f t="shared" si="7"/>
        <v>0.75</v>
      </c>
    </row>
    <row r="40" ht="18" customHeight="1" spans="1:28">
      <c r="A40" s="36" t="s">
        <v>103</v>
      </c>
      <c r="B40" s="41" t="s">
        <v>104</v>
      </c>
      <c r="C40" s="16" t="s">
        <v>37</v>
      </c>
      <c r="D40" s="16" t="s">
        <v>38</v>
      </c>
      <c r="E40" s="16">
        <v>70</v>
      </c>
      <c r="F40" s="16">
        <v>-3.5</v>
      </c>
      <c r="G40" s="16">
        <v>66.5</v>
      </c>
      <c r="H40" s="16">
        <v>91</v>
      </c>
      <c r="I40" s="17">
        <f t="shared" si="0"/>
        <v>21.9230769230769</v>
      </c>
      <c r="J40" s="16">
        <v>14</v>
      </c>
      <c r="K40" s="16">
        <v>15</v>
      </c>
      <c r="L40" s="16">
        <f t="shared" si="1"/>
        <v>14</v>
      </c>
      <c r="M40" s="16">
        <v>0</v>
      </c>
      <c r="N40" s="16">
        <v>0</v>
      </c>
      <c r="O40" s="16">
        <v>0</v>
      </c>
      <c r="P40" s="16">
        <v>0</v>
      </c>
      <c r="Q40" s="16">
        <v>55</v>
      </c>
      <c r="R40" s="17">
        <f t="shared" si="2"/>
        <v>0</v>
      </c>
      <c r="S40" s="17">
        <f t="shared" si="3"/>
        <v>14</v>
      </c>
      <c r="T40" s="16">
        <v>30</v>
      </c>
      <c r="U40" s="16">
        <v>0</v>
      </c>
      <c r="V40" s="16">
        <v>30</v>
      </c>
      <c r="W40" s="16">
        <v>46</v>
      </c>
      <c r="X40" s="17">
        <f t="shared" si="4"/>
        <v>6.52173913043478</v>
      </c>
      <c r="Y40" s="17">
        <f t="shared" si="5"/>
        <v>42.4448160535117</v>
      </c>
      <c r="Z40" s="16">
        <f t="shared" si="6"/>
        <v>34</v>
      </c>
      <c r="AA40" s="12">
        <v>44</v>
      </c>
      <c r="AB40" s="37">
        <f t="shared" si="7"/>
        <v>0.772727272727273</v>
      </c>
    </row>
    <row r="41" ht="18" customHeight="1" spans="1:28">
      <c r="A41" s="36" t="s">
        <v>105</v>
      </c>
      <c r="B41" s="41" t="s">
        <v>106</v>
      </c>
      <c r="C41" s="16" t="s">
        <v>37</v>
      </c>
      <c r="D41" s="16" t="s">
        <v>38</v>
      </c>
      <c r="E41" s="16">
        <v>70</v>
      </c>
      <c r="F41" s="16">
        <v>-7</v>
      </c>
      <c r="G41" s="16">
        <v>63</v>
      </c>
      <c r="H41" s="16">
        <v>91</v>
      </c>
      <c r="I41" s="17">
        <f t="shared" si="0"/>
        <v>20.7692307692308</v>
      </c>
      <c r="J41" s="16">
        <v>15</v>
      </c>
      <c r="K41" s="16">
        <v>15</v>
      </c>
      <c r="L41" s="16">
        <f t="shared" si="1"/>
        <v>15</v>
      </c>
      <c r="M41" s="16">
        <v>0</v>
      </c>
      <c r="N41" s="16">
        <v>0</v>
      </c>
      <c r="O41" s="16">
        <v>0</v>
      </c>
      <c r="P41" s="16">
        <v>0</v>
      </c>
      <c r="Q41" s="16">
        <v>55</v>
      </c>
      <c r="R41" s="17">
        <f t="shared" si="2"/>
        <v>0</v>
      </c>
      <c r="S41" s="17">
        <f t="shared" si="3"/>
        <v>15</v>
      </c>
      <c r="T41" s="16">
        <v>30</v>
      </c>
      <c r="U41" s="16">
        <v>0</v>
      </c>
      <c r="V41" s="16">
        <v>30</v>
      </c>
      <c r="W41" s="16">
        <v>46</v>
      </c>
      <c r="X41" s="17">
        <f t="shared" si="4"/>
        <v>6.52173913043478</v>
      </c>
      <c r="Y41" s="17">
        <f t="shared" si="5"/>
        <v>42.2909698996656</v>
      </c>
      <c r="Z41" s="16">
        <f t="shared" si="6"/>
        <v>35</v>
      </c>
      <c r="AA41" s="12">
        <v>44</v>
      </c>
      <c r="AB41" s="37">
        <f t="shared" si="7"/>
        <v>0.795454545454545</v>
      </c>
    </row>
    <row r="42" ht="18" customHeight="1" spans="1:28">
      <c r="A42" s="36" t="s">
        <v>107</v>
      </c>
      <c r="B42" s="41" t="s">
        <v>108</v>
      </c>
      <c r="C42" s="16" t="s">
        <v>37</v>
      </c>
      <c r="D42" s="16" t="s">
        <v>38</v>
      </c>
      <c r="E42" s="16">
        <v>69</v>
      </c>
      <c r="F42" s="16">
        <v>5</v>
      </c>
      <c r="G42" s="16">
        <v>74</v>
      </c>
      <c r="H42" s="16">
        <v>91</v>
      </c>
      <c r="I42" s="17">
        <f t="shared" si="0"/>
        <v>24.3956043956044</v>
      </c>
      <c r="J42" s="16">
        <v>10</v>
      </c>
      <c r="K42" s="16">
        <v>15</v>
      </c>
      <c r="L42" s="16">
        <f t="shared" si="1"/>
        <v>10</v>
      </c>
      <c r="M42" s="16">
        <v>0.5</v>
      </c>
      <c r="N42" s="16">
        <v>0</v>
      </c>
      <c r="O42" s="16">
        <v>0</v>
      </c>
      <c r="P42" s="16">
        <v>0.5</v>
      </c>
      <c r="Q42" s="16">
        <v>55</v>
      </c>
      <c r="R42" s="17">
        <f t="shared" si="2"/>
        <v>0.409090909090909</v>
      </c>
      <c r="S42" s="17">
        <f t="shared" si="3"/>
        <v>10.4090909090909</v>
      </c>
      <c r="T42" s="16">
        <v>30</v>
      </c>
      <c r="U42" s="16">
        <v>0</v>
      </c>
      <c r="V42" s="16">
        <v>30</v>
      </c>
      <c r="W42" s="16">
        <v>46</v>
      </c>
      <c r="X42" s="17">
        <f t="shared" si="4"/>
        <v>6.52173913043478</v>
      </c>
      <c r="Y42" s="17">
        <f t="shared" si="5"/>
        <v>41.3264344351301</v>
      </c>
      <c r="Z42" s="16">
        <f t="shared" si="6"/>
        <v>36</v>
      </c>
      <c r="AA42" s="12">
        <v>44</v>
      </c>
      <c r="AB42" s="37">
        <f t="shared" si="7"/>
        <v>0.818181818181818</v>
      </c>
    </row>
    <row r="43" ht="18" customHeight="1" spans="1:28">
      <c r="A43" s="36" t="s">
        <v>109</v>
      </c>
      <c r="B43" s="41" t="s">
        <v>110</v>
      </c>
      <c r="C43" s="16" t="s">
        <v>37</v>
      </c>
      <c r="D43" s="16" t="s">
        <v>38</v>
      </c>
      <c r="E43" s="16">
        <v>70</v>
      </c>
      <c r="F43" s="16">
        <v>-10</v>
      </c>
      <c r="G43" s="16">
        <v>60</v>
      </c>
      <c r="H43" s="16">
        <v>91</v>
      </c>
      <c r="I43" s="17">
        <f t="shared" si="0"/>
        <v>19.7802197802198</v>
      </c>
      <c r="J43" s="16">
        <v>15</v>
      </c>
      <c r="K43" s="16">
        <v>15</v>
      </c>
      <c r="L43" s="16">
        <f t="shared" si="1"/>
        <v>15</v>
      </c>
      <c r="M43" s="16">
        <v>0</v>
      </c>
      <c r="N43" s="16">
        <v>0</v>
      </c>
      <c r="O43" s="16">
        <v>0</v>
      </c>
      <c r="P43" s="16">
        <v>0</v>
      </c>
      <c r="Q43" s="16">
        <v>55</v>
      </c>
      <c r="R43" s="17">
        <f t="shared" si="2"/>
        <v>0</v>
      </c>
      <c r="S43" s="17">
        <f t="shared" si="3"/>
        <v>15</v>
      </c>
      <c r="T43" s="16">
        <v>30</v>
      </c>
      <c r="U43" s="16">
        <v>0</v>
      </c>
      <c r="V43" s="16">
        <v>30</v>
      </c>
      <c r="W43" s="16">
        <v>46</v>
      </c>
      <c r="X43" s="17">
        <f t="shared" si="4"/>
        <v>6.52173913043478</v>
      </c>
      <c r="Y43" s="17">
        <f t="shared" si="5"/>
        <v>41.3019589106546</v>
      </c>
      <c r="Z43" s="16">
        <f t="shared" si="6"/>
        <v>37</v>
      </c>
      <c r="AA43" s="12">
        <v>44</v>
      </c>
      <c r="AB43" s="37">
        <f t="shared" si="7"/>
        <v>0.840909090909091</v>
      </c>
    </row>
    <row r="44" ht="18" customHeight="1" spans="1:28">
      <c r="A44" s="36" t="s">
        <v>111</v>
      </c>
      <c r="B44" s="41" t="s">
        <v>112</v>
      </c>
      <c r="C44" s="16" t="s">
        <v>37</v>
      </c>
      <c r="D44" s="16" t="s">
        <v>38</v>
      </c>
      <c r="E44" s="16">
        <v>70</v>
      </c>
      <c r="F44" s="16">
        <v>-10</v>
      </c>
      <c r="G44" s="16">
        <v>60</v>
      </c>
      <c r="H44" s="16">
        <v>91</v>
      </c>
      <c r="I44" s="17">
        <f t="shared" si="0"/>
        <v>19.7802197802198</v>
      </c>
      <c r="J44" s="16">
        <v>15</v>
      </c>
      <c r="K44" s="16">
        <v>15</v>
      </c>
      <c r="L44" s="16">
        <f t="shared" si="1"/>
        <v>15</v>
      </c>
      <c r="M44" s="16">
        <v>0</v>
      </c>
      <c r="N44" s="16">
        <v>0</v>
      </c>
      <c r="O44" s="16">
        <v>0</v>
      </c>
      <c r="P44" s="16">
        <v>0</v>
      </c>
      <c r="Q44" s="16">
        <v>55</v>
      </c>
      <c r="R44" s="17">
        <f t="shared" si="2"/>
        <v>0</v>
      </c>
      <c r="S44" s="17">
        <f t="shared" si="3"/>
        <v>15</v>
      </c>
      <c r="T44" s="16">
        <v>30</v>
      </c>
      <c r="U44" s="16">
        <v>0</v>
      </c>
      <c r="V44" s="16">
        <v>30</v>
      </c>
      <c r="W44" s="16">
        <v>46</v>
      </c>
      <c r="X44" s="17">
        <f t="shared" si="4"/>
        <v>6.52173913043478</v>
      </c>
      <c r="Y44" s="17">
        <f t="shared" si="5"/>
        <v>41.3019589106546</v>
      </c>
      <c r="Z44" s="16">
        <f t="shared" si="6"/>
        <v>37</v>
      </c>
      <c r="AA44" s="12">
        <v>44</v>
      </c>
      <c r="AB44" s="37">
        <f t="shared" si="7"/>
        <v>0.840909090909091</v>
      </c>
    </row>
    <row r="45" ht="18" customHeight="1" spans="1:28">
      <c r="A45" s="36" t="s">
        <v>113</v>
      </c>
      <c r="B45" s="41" t="s">
        <v>114</v>
      </c>
      <c r="C45" s="16" t="s">
        <v>37</v>
      </c>
      <c r="D45" s="16" t="s">
        <v>38</v>
      </c>
      <c r="E45" s="16">
        <v>70</v>
      </c>
      <c r="F45" s="16">
        <v>-12.5</v>
      </c>
      <c r="G45" s="16">
        <v>57.5</v>
      </c>
      <c r="H45" s="16">
        <v>91</v>
      </c>
      <c r="I45" s="17">
        <f t="shared" si="0"/>
        <v>18.956043956044</v>
      </c>
      <c r="J45" s="16">
        <v>15</v>
      </c>
      <c r="K45" s="16">
        <v>15</v>
      </c>
      <c r="L45" s="16">
        <f t="shared" si="1"/>
        <v>15</v>
      </c>
      <c r="M45" s="16">
        <v>0</v>
      </c>
      <c r="N45" s="16">
        <v>0</v>
      </c>
      <c r="O45" s="16">
        <v>0</v>
      </c>
      <c r="P45" s="16">
        <v>0</v>
      </c>
      <c r="Q45" s="16">
        <v>55</v>
      </c>
      <c r="R45" s="17">
        <f t="shared" si="2"/>
        <v>0</v>
      </c>
      <c r="S45" s="17">
        <f t="shared" si="3"/>
        <v>15</v>
      </c>
      <c r="T45" s="16">
        <v>30</v>
      </c>
      <c r="U45" s="16">
        <v>0</v>
      </c>
      <c r="V45" s="16">
        <v>30</v>
      </c>
      <c r="W45" s="16">
        <v>46</v>
      </c>
      <c r="X45" s="17">
        <f t="shared" si="4"/>
        <v>6.52173913043478</v>
      </c>
      <c r="Y45" s="17">
        <f t="shared" si="5"/>
        <v>40.4777830864788</v>
      </c>
      <c r="Z45" s="16">
        <f t="shared" si="6"/>
        <v>39</v>
      </c>
      <c r="AA45" s="12">
        <v>44</v>
      </c>
      <c r="AB45" s="37">
        <f t="shared" si="7"/>
        <v>0.886363636363636</v>
      </c>
    </row>
    <row r="46" ht="18" customHeight="1" spans="1:28">
      <c r="A46" s="36" t="s">
        <v>115</v>
      </c>
      <c r="B46" s="41" t="s">
        <v>116</v>
      </c>
      <c r="C46" s="16" t="s">
        <v>37</v>
      </c>
      <c r="D46" s="16" t="s">
        <v>38</v>
      </c>
      <c r="E46" s="16">
        <v>70</v>
      </c>
      <c r="F46" s="16">
        <v>-12.5</v>
      </c>
      <c r="G46" s="16">
        <v>57.5</v>
      </c>
      <c r="H46" s="16">
        <v>91</v>
      </c>
      <c r="I46" s="17">
        <f t="shared" si="0"/>
        <v>18.956043956044</v>
      </c>
      <c r="J46" s="16">
        <v>15</v>
      </c>
      <c r="K46" s="16">
        <v>15</v>
      </c>
      <c r="L46" s="16">
        <f t="shared" si="1"/>
        <v>15</v>
      </c>
      <c r="M46" s="16">
        <v>0</v>
      </c>
      <c r="N46" s="16">
        <v>0</v>
      </c>
      <c r="O46" s="16">
        <v>0</v>
      </c>
      <c r="P46" s="16">
        <v>0</v>
      </c>
      <c r="Q46" s="16">
        <v>55</v>
      </c>
      <c r="R46" s="17">
        <f t="shared" si="2"/>
        <v>0</v>
      </c>
      <c r="S46" s="17">
        <f t="shared" si="3"/>
        <v>15</v>
      </c>
      <c r="T46" s="16">
        <v>30</v>
      </c>
      <c r="U46" s="16">
        <v>0</v>
      </c>
      <c r="V46" s="16">
        <v>30</v>
      </c>
      <c r="W46" s="16">
        <v>46</v>
      </c>
      <c r="X46" s="17">
        <f t="shared" si="4"/>
        <v>6.52173913043478</v>
      </c>
      <c r="Y46" s="17">
        <f t="shared" si="5"/>
        <v>40.4777830864788</v>
      </c>
      <c r="Z46" s="16">
        <f t="shared" si="6"/>
        <v>39</v>
      </c>
      <c r="AA46" s="12">
        <v>44</v>
      </c>
      <c r="AB46" s="37">
        <f t="shared" si="7"/>
        <v>0.886363636363636</v>
      </c>
    </row>
    <row r="47" ht="18" customHeight="1" spans="1:28">
      <c r="A47" s="36" t="s">
        <v>117</v>
      </c>
      <c r="B47" s="41" t="s">
        <v>118</v>
      </c>
      <c r="C47" s="16" t="s">
        <v>37</v>
      </c>
      <c r="D47" s="16" t="s">
        <v>38</v>
      </c>
      <c r="E47" s="16">
        <v>70</v>
      </c>
      <c r="F47" s="16">
        <v>-7</v>
      </c>
      <c r="G47" s="16">
        <v>63</v>
      </c>
      <c r="H47" s="16">
        <v>91</v>
      </c>
      <c r="I47" s="17">
        <f t="shared" si="0"/>
        <v>20.7692307692308</v>
      </c>
      <c r="J47" s="16">
        <v>13</v>
      </c>
      <c r="K47" s="16">
        <v>15</v>
      </c>
      <c r="L47" s="16">
        <f t="shared" si="1"/>
        <v>13</v>
      </c>
      <c r="M47" s="16">
        <v>0</v>
      </c>
      <c r="N47" s="16">
        <v>0</v>
      </c>
      <c r="O47" s="16">
        <v>0</v>
      </c>
      <c r="P47" s="16">
        <v>0</v>
      </c>
      <c r="Q47" s="16">
        <v>55</v>
      </c>
      <c r="R47" s="17">
        <f t="shared" si="2"/>
        <v>0</v>
      </c>
      <c r="S47" s="17">
        <f t="shared" si="3"/>
        <v>13</v>
      </c>
      <c r="T47" s="16">
        <v>30</v>
      </c>
      <c r="U47" s="16">
        <v>0</v>
      </c>
      <c r="V47" s="16">
        <v>30</v>
      </c>
      <c r="W47" s="16">
        <v>46</v>
      </c>
      <c r="X47" s="17">
        <f t="shared" si="4"/>
        <v>6.52173913043478</v>
      </c>
      <c r="Y47" s="17">
        <f t="shared" si="5"/>
        <v>40.2909698996656</v>
      </c>
      <c r="Z47" s="16">
        <f t="shared" si="6"/>
        <v>41</v>
      </c>
      <c r="AA47" s="12">
        <v>44</v>
      </c>
      <c r="AB47" s="37">
        <f t="shared" si="7"/>
        <v>0.931818181818182</v>
      </c>
    </row>
    <row r="48" ht="18" customHeight="1" spans="1:28">
      <c r="A48" s="36" t="s">
        <v>119</v>
      </c>
      <c r="B48" s="41" t="s">
        <v>120</v>
      </c>
      <c r="C48" s="16" t="s">
        <v>37</v>
      </c>
      <c r="D48" s="16" t="s">
        <v>38</v>
      </c>
      <c r="E48" s="16">
        <v>70</v>
      </c>
      <c r="F48" s="16">
        <v>-14.5</v>
      </c>
      <c r="G48" s="16">
        <v>55.5</v>
      </c>
      <c r="H48" s="16">
        <v>91</v>
      </c>
      <c r="I48" s="17">
        <f t="shared" si="0"/>
        <v>18.2967032967033</v>
      </c>
      <c r="J48" s="16">
        <v>15</v>
      </c>
      <c r="K48" s="16">
        <v>15</v>
      </c>
      <c r="L48" s="16">
        <f t="shared" si="1"/>
        <v>15</v>
      </c>
      <c r="M48" s="16">
        <v>0</v>
      </c>
      <c r="N48" s="38">
        <v>0</v>
      </c>
      <c r="O48" s="16">
        <v>0</v>
      </c>
      <c r="P48" s="16">
        <v>0</v>
      </c>
      <c r="Q48" s="16">
        <v>55</v>
      </c>
      <c r="R48" s="17">
        <f t="shared" si="2"/>
        <v>0</v>
      </c>
      <c r="S48" s="17">
        <f t="shared" si="3"/>
        <v>15</v>
      </c>
      <c r="T48" s="16">
        <v>30</v>
      </c>
      <c r="U48" s="16">
        <v>0</v>
      </c>
      <c r="V48" s="16">
        <v>30</v>
      </c>
      <c r="W48" s="16">
        <v>46</v>
      </c>
      <c r="X48" s="17">
        <f t="shared" si="4"/>
        <v>6.52173913043478</v>
      </c>
      <c r="Y48" s="17">
        <f t="shared" si="5"/>
        <v>39.8184424271381</v>
      </c>
      <c r="Z48" s="16">
        <f t="shared" si="6"/>
        <v>42</v>
      </c>
      <c r="AA48" s="12">
        <v>44</v>
      </c>
      <c r="AB48" s="37">
        <f t="shared" si="7"/>
        <v>0.954545454545455</v>
      </c>
    </row>
    <row r="49" ht="18" customHeight="1" spans="1:28">
      <c r="A49" s="36" t="s">
        <v>121</v>
      </c>
      <c r="B49" s="41" t="s">
        <v>122</v>
      </c>
      <c r="C49" s="16" t="s">
        <v>37</v>
      </c>
      <c r="D49" s="16" t="s">
        <v>38</v>
      </c>
      <c r="E49" s="16">
        <v>70</v>
      </c>
      <c r="F49" s="16">
        <v>-10</v>
      </c>
      <c r="G49" s="16">
        <v>60</v>
      </c>
      <c r="H49" s="16">
        <v>91</v>
      </c>
      <c r="I49" s="17">
        <f t="shared" si="0"/>
        <v>19.7802197802198</v>
      </c>
      <c r="J49" s="16">
        <v>13</v>
      </c>
      <c r="K49" s="16">
        <v>15</v>
      </c>
      <c r="L49" s="16">
        <f t="shared" si="1"/>
        <v>13</v>
      </c>
      <c r="M49" s="16">
        <v>0</v>
      </c>
      <c r="N49" s="16">
        <v>0</v>
      </c>
      <c r="O49" s="16">
        <v>0</v>
      </c>
      <c r="P49" s="16">
        <v>0</v>
      </c>
      <c r="Q49" s="16">
        <v>55</v>
      </c>
      <c r="R49" s="17">
        <f t="shared" si="2"/>
        <v>0</v>
      </c>
      <c r="S49" s="17">
        <f t="shared" si="3"/>
        <v>13</v>
      </c>
      <c r="T49" s="16">
        <v>30</v>
      </c>
      <c r="U49" s="16">
        <v>0</v>
      </c>
      <c r="V49" s="16">
        <v>30</v>
      </c>
      <c r="W49" s="16">
        <v>46</v>
      </c>
      <c r="X49" s="17">
        <f t="shared" si="4"/>
        <v>6.52173913043478</v>
      </c>
      <c r="Y49" s="17">
        <f t="shared" si="5"/>
        <v>39.3019589106546</v>
      </c>
      <c r="Z49" s="16">
        <f t="shared" si="6"/>
        <v>43</v>
      </c>
      <c r="AA49" s="12">
        <v>44</v>
      </c>
      <c r="AB49" s="37">
        <f t="shared" si="7"/>
        <v>0.977272727272727</v>
      </c>
    </row>
    <row r="50" ht="18" customHeight="1" spans="1:28">
      <c r="A50" s="36" t="s">
        <v>123</v>
      </c>
      <c r="B50" s="41" t="s">
        <v>124</v>
      </c>
      <c r="C50" s="16" t="s">
        <v>37</v>
      </c>
      <c r="D50" s="16" t="s">
        <v>38</v>
      </c>
      <c r="E50" s="16">
        <v>69</v>
      </c>
      <c r="F50" s="16">
        <v>-10</v>
      </c>
      <c r="G50" s="16">
        <v>59</v>
      </c>
      <c r="H50" s="16">
        <v>91</v>
      </c>
      <c r="I50" s="17">
        <f t="shared" si="0"/>
        <v>19.4505494505495</v>
      </c>
      <c r="J50" s="16">
        <v>10</v>
      </c>
      <c r="K50" s="16">
        <v>15</v>
      </c>
      <c r="L50" s="16">
        <f t="shared" si="1"/>
        <v>10</v>
      </c>
      <c r="M50" s="16">
        <v>0.5</v>
      </c>
      <c r="N50" s="16">
        <v>0</v>
      </c>
      <c r="O50" s="16">
        <v>0</v>
      </c>
      <c r="P50" s="16">
        <v>0.5</v>
      </c>
      <c r="Q50" s="16">
        <v>55</v>
      </c>
      <c r="R50" s="17">
        <f t="shared" si="2"/>
        <v>0.409090909090909</v>
      </c>
      <c r="S50" s="17">
        <f t="shared" si="3"/>
        <v>10.4090909090909</v>
      </c>
      <c r="T50" s="16">
        <v>30</v>
      </c>
      <c r="U50" s="16">
        <v>2.5</v>
      </c>
      <c r="V50" s="16">
        <v>32.5</v>
      </c>
      <c r="W50" s="16">
        <v>46</v>
      </c>
      <c r="X50" s="17">
        <f t="shared" si="4"/>
        <v>7.06521739130435</v>
      </c>
      <c r="Y50" s="17">
        <f t="shared" si="5"/>
        <v>36.9248577509447</v>
      </c>
      <c r="Z50" s="16">
        <f t="shared" si="6"/>
        <v>44</v>
      </c>
      <c r="AA50" s="12">
        <v>44</v>
      </c>
      <c r="AB50" s="37">
        <f t="shared" si="7"/>
        <v>1</v>
      </c>
    </row>
    <row r="51" ht="61.5" customHeight="1" spans="1:28">
      <c r="A51" s="39" t="s">
        <v>125</v>
      </c>
      <c r="B51" s="39"/>
      <c r="C51" s="39"/>
      <c r="D51" s="39"/>
      <c r="E51" s="39"/>
      <c r="F51" s="39"/>
      <c r="G51" s="39"/>
      <c r="H51" s="39"/>
      <c r="I51" s="40"/>
      <c r="J51" s="39"/>
      <c r="K51" s="39"/>
      <c r="L51" s="39"/>
      <c r="M51" s="39"/>
      <c r="N51" s="39"/>
      <c r="O51" s="39"/>
    </row>
  </sheetData>
  <sheetProtection formatCells="0" formatColumns="0" formatRows="0" insertRows="0" insertColumns="0" insertHyperlinks="0" deleteColumns="0" deleteRows="0" sort="0" autoFilter="0" pivotTables="0"/>
  <mergeCells count="33">
    <mergeCell ref="A1:AB1"/>
    <mergeCell ref="A2:AB2"/>
    <mergeCell ref="A3:AB3"/>
    <mergeCell ref="E4:I4"/>
    <mergeCell ref="J4:S4"/>
    <mergeCell ref="T4:X4"/>
    <mergeCell ref="M5:O5"/>
    <mergeCell ref="A51:O51"/>
    <mergeCell ref="A4:A6"/>
    <mergeCell ref="B4:B6"/>
    <mergeCell ref="C4:C6"/>
    <mergeCell ref="D4:D6"/>
    <mergeCell ref="E5:E6"/>
    <mergeCell ref="F5:F6"/>
    <mergeCell ref="G5:G6"/>
    <mergeCell ref="H5:H6"/>
    <mergeCell ref="I5:I6"/>
    <mergeCell ref="J5:J6"/>
    <mergeCell ref="K5:K6"/>
    <mergeCell ref="L5:L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4:Y6"/>
    <mergeCell ref="Z4:Z6"/>
    <mergeCell ref="AA4:AA6"/>
    <mergeCell ref="AB4:AB6"/>
  </mergeCells>
  <printOptions horizontalCentered="1"/>
  <pageMargins left="0" right="0" top="0.979861111111111" bottom="0.979861111111111" header="0.509722222222222" footer="0.509722222222222"/>
  <pageSetup paperSize="9" scale="42" orientation="landscape" horizontalDpi="600" verticalDpi="600"/>
  <headerFooter alignWithMargins="0">
    <oddFooter>&amp;L领导签名：　　　　　　　填表人签名：　　　　&amp;C&amp;9　　　　　　　　　&amp;R&amp;"Times New Roman,常规"&amp;10&amp;D&amp;"宋体,常规"　第&amp;"Times New Roman,常规"&amp;P&amp;"宋体,常规"页，共&amp;"Times New Roman,常规"&amp;N&amp;"宋体,常规"页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running</cp:lastModifiedBy>
  <dcterms:created xsi:type="dcterms:W3CDTF">2026-09-17T22:58:00Z</dcterms:created>
  <dcterms:modified xsi:type="dcterms:W3CDTF">2026-09-20T02:49:05Z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0BE9389BF4A448E88883CA965D91F596_13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